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v-fs01\共通\共通\委員会\東京協会委員会(９委員会）\⑤委員会・中小ビル事業委員会\2018長期修繕計画に関するアンケート調査\報告書＆簡易システム\"/>
    </mc:Choice>
  </mc:AlternateContent>
  <bookViews>
    <workbookView xWindow="0" yWindow="0" windowWidth="20490" windowHeight="6690"/>
  </bookViews>
  <sheets>
    <sheet name="解説" sheetId="1" r:id="rId1"/>
    <sheet name="計画１" sheetId="2" r:id="rId2"/>
    <sheet name="計画２" sheetId="4" r:id="rId3"/>
    <sheet name="モデル計画" sheetId="5" r:id="rId4"/>
  </sheets>
  <definedNames>
    <definedName name="_xlnm.Print_Area" localSheetId="3">モデル計画!$A$1:$AA$39</definedName>
    <definedName name="_xlnm.Print_Area" localSheetId="1">計画１!$A$1:$AB$39</definedName>
    <definedName name="_xlnm.Print_Area" localSheetId="2">計画２!$A$1:$AA$39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4" i="5" l="1"/>
  <c r="AN24" i="5" s="1"/>
  <c r="AM23" i="5"/>
  <c r="AN23" i="5" s="1"/>
  <c r="AM22" i="5"/>
  <c r="AN22" i="5" s="1"/>
  <c r="AM21" i="5"/>
  <c r="AN21" i="5" s="1"/>
  <c r="AM20" i="5"/>
  <c r="AN20" i="5" s="1"/>
  <c r="AM19" i="5"/>
  <c r="AN19" i="5" s="1"/>
  <c r="AM6" i="2" l="1"/>
  <c r="AN6" i="2" s="1"/>
  <c r="AT6" i="2"/>
  <c r="AM24" i="4" l="1"/>
  <c r="AM23" i="4"/>
  <c r="AM22" i="4"/>
  <c r="AM21" i="4"/>
  <c r="AM20" i="4"/>
  <c r="AM19" i="4"/>
  <c r="AM18" i="4"/>
  <c r="AM17" i="4"/>
  <c r="AM16" i="4"/>
  <c r="AM15" i="4"/>
  <c r="AM24" i="2"/>
  <c r="AN24" i="2" s="1"/>
  <c r="AM23" i="2"/>
  <c r="AN23" i="2" s="1"/>
  <c r="AM22" i="2"/>
  <c r="AN22" i="2" s="1"/>
  <c r="AM21" i="2"/>
  <c r="AN21" i="2"/>
  <c r="AM20" i="2"/>
  <c r="AN20" i="2" s="1"/>
  <c r="AM19" i="2"/>
  <c r="AN19" i="2" s="1"/>
  <c r="AM18" i="2"/>
  <c r="AN18" i="2" s="1"/>
  <c r="AM17" i="2"/>
  <c r="AN17" i="2"/>
  <c r="AM16" i="2"/>
  <c r="AN16" i="2" s="1"/>
  <c r="AM15" i="2"/>
  <c r="AN15" i="2" s="1"/>
  <c r="AM18" i="5" l="1"/>
  <c r="AN18" i="5" s="1"/>
  <c r="AT6" i="5"/>
  <c r="AM17" i="5"/>
  <c r="AN17" i="5" s="1"/>
  <c r="AM16" i="5"/>
  <c r="AN16" i="5" s="1"/>
  <c r="AM15" i="5"/>
  <c r="AN15" i="5" s="1"/>
  <c r="O1" i="4"/>
  <c r="AN22" i="4" l="1"/>
  <c r="AN18" i="4"/>
  <c r="AN16" i="4"/>
  <c r="AN23" i="4"/>
  <c r="AN17" i="4"/>
  <c r="AN15" i="4"/>
  <c r="AN19" i="4"/>
  <c r="AN24" i="4"/>
  <c r="AN20" i="4"/>
  <c r="AN21" i="4"/>
  <c r="AT35" i="5"/>
  <c r="AM35" i="5"/>
  <c r="AO35" i="5" s="1"/>
  <c r="AR35" i="5" s="1"/>
  <c r="F35" i="5"/>
  <c r="D35" i="5"/>
  <c r="C35" i="5"/>
  <c r="E35" i="5" s="1"/>
  <c r="AT34" i="5"/>
  <c r="AM34" i="5"/>
  <c r="F34" i="5"/>
  <c r="D34" i="5"/>
  <c r="C34" i="5"/>
  <c r="E34" i="5" s="1"/>
  <c r="AT33" i="5"/>
  <c r="AM33" i="5"/>
  <c r="AO33" i="5" s="1"/>
  <c r="AR33" i="5" s="1"/>
  <c r="F33" i="5"/>
  <c r="D33" i="5"/>
  <c r="C33" i="5"/>
  <c r="E33" i="5" s="1"/>
  <c r="AT32" i="5"/>
  <c r="AM32" i="5"/>
  <c r="F32" i="5"/>
  <c r="D32" i="5"/>
  <c r="C32" i="5"/>
  <c r="E32" i="5" s="1"/>
  <c r="AT31" i="5"/>
  <c r="AM31" i="5"/>
  <c r="AO31" i="5" s="1"/>
  <c r="AR31" i="5" s="1"/>
  <c r="F31" i="5"/>
  <c r="D31" i="5"/>
  <c r="C31" i="5"/>
  <c r="E31" i="5" s="1"/>
  <c r="AT30" i="5"/>
  <c r="AM30" i="5"/>
  <c r="F30" i="5"/>
  <c r="E30" i="5"/>
  <c r="D30" i="5"/>
  <c r="C30" i="5"/>
  <c r="AT29" i="5"/>
  <c r="AM29" i="5"/>
  <c r="AO29" i="5" s="1"/>
  <c r="AR29" i="5" s="1"/>
  <c r="F29" i="5"/>
  <c r="D29" i="5"/>
  <c r="C29" i="5"/>
  <c r="E29" i="5" s="1"/>
  <c r="AT28" i="5"/>
  <c r="AM28" i="5"/>
  <c r="F28" i="5"/>
  <c r="D28" i="5"/>
  <c r="C28" i="5"/>
  <c r="E28" i="5" s="1"/>
  <c r="AT27" i="5"/>
  <c r="AM27" i="5"/>
  <c r="F27" i="5"/>
  <c r="D27" i="5"/>
  <c r="C27" i="5"/>
  <c r="E27" i="5" s="1"/>
  <c r="AT26" i="5"/>
  <c r="AM26" i="5"/>
  <c r="AN26" i="5" s="1"/>
  <c r="F26" i="5"/>
  <c r="D26" i="5"/>
  <c r="C26" i="5"/>
  <c r="E26" i="5" s="1"/>
  <c r="AT25" i="5"/>
  <c r="AM25" i="5"/>
  <c r="F25" i="5"/>
  <c r="D25" i="5"/>
  <c r="C25" i="5"/>
  <c r="E25" i="5" s="1"/>
  <c r="AT24" i="5"/>
  <c r="F24" i="5"/>
  <c r="D24" i="5"/>
  <c r="C24" i="5"/>
  <c r="E24" i="5" s="1"/>
  <c r="AT23" i="5"/>
  <c r="F23" i="5"/>
  <c r="D23" i="5"/>
  <c r="C23" i="5"/>
  <c r="E23" i="5" s="1"/>
  <c r="AT22" i="5"/>
  <c r="F22" i="5"/>
  <c r="D22" i="5"/>
  <c r="C22" i="5"/>
  <c r="E22" i="5" s="1"/>
  <c r="AT21" i="5"/>
  <c r="F21" i="5"/>
  <c r="D21" i="5"/>
  <c r="C21" i="5"/>
  <c r="E21" i="5" s="1"/>
  <c r="AT20" i="5"/>
  <c r="F20" i="5"/>
  <c r="D20" i="5"/>
  <c r="C20" i="5"/>
  <c r="E20" i="5" s="1"/>
  <c r="AT19" i="5"/>
  <c r="F19" i="5"/>
  <c r="D19" i="5"/>
  <c r="C19" i="5"/>
  <c r="E19" i="5" s="1"/>
  <c r="AT18" i="5"/>
  <c r="F18" i="5"/>
  <c r="D18" i="5"/>
  <c r="C18" i="5"/>
  <c r="E18" i="5" s="1"/>
  <c r="AT17" i="5"/>
  <c r="F17" i="5"/>
  <c r="D17" i="5"/>
  <c r="C17" i="5"/>
  <c r="E17" i="5" s="1"/>
  <c r="AT16" i="5"/>
  <c r="F16" i="5"/>
  <c r="D16" i="5"/>
  <c r="C16" i="5"/>
  <c r="E16" i="5" s="1"/>
  <c r="AT15" i="5"/>
  <c r="F15" i="5"/>
  <c r="D15" i="5"/>
  <c r="C15" i="5"/>
  <c r="E15" i="5" s="1"/>
  <c r="AT14" i="5"/>
  <c r="AM14" i="5"/>
  <c r="F14" i="5"/>
  <c r="D14" i="5"/>
  <c r="C14" i="5"/>
  <c r="E14" i="5" s="1"/>
  <c r="AT13" i="5"/>
  <c r="AM13" i="5"/>
  <c r="AN13" i="5" s="1"/>
  <c r="F13" i="5"/>
  <c r="D13" i="5"/>
  <c r="C13" i="5"/>
  <c r="E13" i="5" s="1"/>
  <c r="AT12" i="5"/>
  <c r="AM12" i="5"/>
  <c r="F12" i="5"/>
  <c r="D12" i="5"/>
  <c r="C12" i="5"/>
  <c r="E12" i="5" s="1"/>
  <c r="AT11" i="5"/>
  <c r="AM11" i="5"/>
  <c r="F11" i="5"/>
  <c r="D11" i="5"/>
  <c r="C11" i="5"/>
  <c r="E11" i="5" s="1"/>
  <c r="AT10" i="5"/>
  <c r="AM10" i="5"/>
  <c r="AN10" i="5" s="1"/>
  <c r="F10" i="5"/>
  <c r="D10" i="5"/>
  <c r="C10" i="5"/>
  <c r="E10" i="5" s="1"/>
  <c r="AT9" i="5"/>
  <c r="AM9" i="5"/>
  <c r="AN9" i="5" s="1"/>
  <c r="F9" i="5"/>
  <c r="D9" i="5"/>
  <c r="C9" i="5"/>
  <c r="E9" i="5" s="1"/>
  <c r="AT8" i="5"/>
  <c r="AM8" i="5"/>
  <c r="AN8" i="5" s="1"/>
  <c r="F8" i="5"/>
  <c r="D8" i="5"/>
  <c r="C8" i="5"/>
  <c r="E8" i="5" s="1"/>
  <c r="AT7" i="5"/>
  <c r="AM7" i="5"/>
  <c r="F7" i="5"/>
  <c r="D7" i="5"/>
  <c r="C7" i="5"/>
  <c r="E7" i="5" s="1"/>
  <c r="AM6" i="5"/>
  <c r="F6" i="5"/>
  <c r="D6" i="5"/>
  <c r="C6" i="5"/>
  <c r="E6" i="5" s="1"/>
  <c r="H4" i="5"/>
  <c r="AO18" i="5" s="1"/>
  <c r="C37" i="4"/>
  <c r="W1" i="4"/>
  <c r="H4" i="4" s="1"/>
  <c r="S1" i="4"/>
  <c r="AT9" i="4" s="1"/>
  <c r="B1" i="4"/>
  <c r="AT35" i="4"/>
  <c r="AM35" i="4"/>
  <c r="F35" i="4"/>
  <c r="D35" i="4"/>
  <c r="C35" i="4"/>
  <c r="E35" i="4" s="1"/>
  <c r="AT34" i="4"/>
  <c r="AM34" i="4"/>
  <c r="F34" i="4"/>
  <c r="D34" i="4"/>
  <c r="C34" i="4"/>
  <c r="E34" i="4" s="1"/>
  <c r="AT33" i="4"/>
  <c r="AM33" i="4"/>
  <c r="F33" i="4"/>
  <c r="D33" i="4"/>
  <c r="C33" i="4"/>
  <c r="E33" i="4" s="1"/>
  <c r="AT32" i="4"/>
  <c r="AM32" i="4"/>
  <c r="F32" i="4"/>
  <c r="D32" i="4"/>
  <c r="C32" i="4"/>
  <c r="E32" i="4" s="1"/>
  <c r="AT31" i="4"/>
  <c r="AM31" i="4"/>
  <c r="F31" i="4"/>
  <c r="D31" i="4"/>
  <c r="C31" i="4"/>
  <c r="E31" i="4" s="1"/>
  <c r="AT30" i="4"/>
  <c r="AM30" i="4"/>
  <c r="F30" i="4"/>
  <c r="D30" i="4"/>
  <c r="C30" i="4"/>
  <c r="E30" i="4" s="1"/>
  <c r="AT29" i="4"/>
  <c r="AM29" i="4"/>
  <c r="F29" i="4"/>
  <c r="D29" i="4"/>
  <c r="C29" i="4"/>
  <c r="E29" i="4" s="1"/>
  <c r="AT28" i="4"/>
  <c r="AM28" i="4"/>
  <c r="AN28" i="4" s="1"/>
  <c r="F28" i="4"/>
  <c r="D28" i="4"/>
  <c r="C28" i="4"/>
  <c r="E28" i="4" s="1"/>
  <c r="AT27" i="4"/>
  <c r="AM27" i="4"/>
  <c r="F27" i="4"/>
  <c r="D27" i="4"/>
  <c r="C27" i="4"/>
  <c r="E27" i="4" s="1"/>
  <c r="AT26" i="4"/>
  <c r="AM26" i="4"/>
  <c r="F26" i="4"/>
  <c r="D26" i="4"/>
  <c r="C26" i="4"/>
  <c r="E26" i="4" s="1"/>
  <c r="AT25" i="4"/>
  <c r="AM25" i="4"/>
  <c r="AN25" i="4" s="1"/>
  <c r="F25" i="4"/>
  <c r="D25" i="4"/>
  <c r="C25" i="4"/>
  <c r="E25" i="4" s="1"/>
  <c r="AT24" i="4"/>
  <c r="F24" i="4"/>
  <c r="D24" i="4"/>
  <c r="C24" i="4"/>
  <c r="E24" i="4" s="1"/>
  <c r="AT23" i="4"/>
  <c r="F23" i="4"/>
  <c r="D23" i="4"/>
  <c r="C23" i="4"/>
  <c r="E23" i="4" s="1"/>
  <c r="AT22" i="4"/>
  <c r="F22" i="4"/>
  <c r="D22" i="4"/>
  <c r="C22" i="4"/>
  <c r="E22" i="4" s="1"/>
  <c r="AT21" i="4"/>
  <c r="F21" i="4"/>
  <c r="D21" i="4"/>
  <c r="C21" i="4"/>
  <c r="E21" i="4" s="1"/>
  <c r="AT20" i="4"/>
  <c r="F20" i="4"/>
  <c r="D20" i="4"/>
  <c r="C20" i="4"/>
  <c r="E20" i="4" s="1"/>
  <c r="AT19" i="4"/>
  <c r="F19" i="4"/>
  <c r="D19" i="4"/>
  <c r="C19" i="4"/>
  <c r="E19" i="4" s="1"/>
  <c r="AT18" i="4"/>
  <c r="F18" i="4"/>
  <c r="D18" i="4"/>
  <c r="C18" i="4"/>
  <c r="E18" i="4" s="1"/>
  <c r="AT17" i="4"/>
  <c r="F17" i="4"/>
  <c r="E17" i="4"/>
  <c r="D17" i="4"/>
  <c r="C17" i="4"/>
  <c r="AT16" i="4"/>
  <c r="F16" i="4"/>
  <c r="D16" i="4"/>
  <c r="C16" i="4"/>
  <c r="E16" i="4" s="1"/>
  <c r="AT15" i="4"/>
  <c r="F15" i="4"/>
  <c r="D15" i="4"/>
  <c r="C15" i="4"/>
  <c r="E15" i="4" s="1"/>
  <c r="AT14" i="4"/>
  <c r="AM14" i="4"/>
  <c r="AN14" i="4" s="1"/>
  <c r="F14" i="4"/>
  <c r="D14" i="4"/>
  <c r="C14" i="4"/>
  <c r="E14" i="4" s="1"/>
  <c r="AT13" i="4"/>
  <c r="AM13" i="4"/>
  <c r="AN13" i="4" s="1"/>
  <c r="F13" i="4"/>
  <c r="D13" i="4"/>
  <c r="C13" i="4"/>
  <c r="E13" i="4" s="1"/>
  <c r="AT12" i="4"/>
  <c r="AM12" i="4"/>
  <c r="F12" i="4"/>
  <c r="D12" i="4"/>
  <c r="C12" i="4"/>
  <c r="E12" i="4" s="1"/>
  <c r="AT11" i="4"/>
  <c r="AM11" i="4"/>
  <c r="F11" i="4"/>
  <c r="D11" i="4"/>
  <c r="C11" i="4"/>
  <c r="E11" i="4" s="1"/>
  <c r="AT10" i="4"/>
  <c r="AM10" i="4"/>
  <c r="F10" i="4"/>
  <c r="D10" i="4"/>
  <c r="C10" i="4"/>
  <c r="E10" i="4" s="1"/>
  <c r="AM9" i="4"/>
  <c r="F9" i="4"/>
  <c r="D9" i="4"/>
  <c r="C9" i="4"/>
  <c r="E9" i="4" s="1"/>
  <c r="AT8" i="4"/>
  <c r="AM8" i="4"/>
  <c r="F8" i="4"/>
  <c r="D8" i="4"/>
  <c r="C8" i="4"/>
  <c r="E8" i="4" s="1"/>
  <c r="AM7" i="4"/>
  <c r="F7" i="4"/>
  <c r="D7" i="4"/>
  <c r="C7" i="4"/>
  <c r="E7" i="4" s="1"/>
  <c r="AT6" i="4"/>
  <c r="AM6" i="4"/>
  <c r="F6" i="4"/>
  <c r="D6" i="4"/>
  <c r="C6" i="4"/>
  <c r="E6" i="4" s="1"/>
  <c r="AO20" i="5" l="1"/>
  <c r="AO23" i="5"/>
  <c r="AO21" i="5"/>
  <c r="AP21" i="5" s="1"/>
  <c r="AO24" i="5"/>
  <c r="AP24" i="5" s="1"/>
  <c r="AO16" i="5"/>
  <c r="AP16" i="5" s="1"/>
  <c r="AO22" i="5"/>
  <c r="AP22" i="5" s="1"/>
  <c r="AO15" i="5"/>
  <c r="AP15" i="5" s="1"/>
  <c r="AO19" i="5"/>
  <c r="AP19" i="5" s="1"/>
  <c r="AO26" i="5"/>
  <c r="AP26" i="5" s="1"/>
  <c r="AP23" i="5"/>
  <c r="AP20" i="5"/>
  <c r="AO23" i="4"/>
  <c r="AP23" i="4" s="1"/>
  <c r="AO20" i="4"/>
  <c r="AP20" i="4" s="1"/>
  <c r="AO24" i="4"/>
  <c r="AP24" i="4" s="1"/>
  <c r="AO17" i="4"/>
  <c r="AP17" i="4" s="1"/>
  <c r="AO21" i="4"/>
  <c r="AP21" i="4" s="1"/>
  <c r="AO15" i="4"/>
  <c r="AP15" i="4" s="1"/>
  <c r="AO18" i="4"/>
  <c r="AP18" i="4" s="1"/>
  <c r="AO22" i="4"/>
  <c r="AP22" i="4" s="1"/>
  <c r="AO16" i="4"/>
  <c r="AP16" i="4" s="1"/>
  <c r="AO19" i="4"/>
  <c r="AO17" i="5"/>
  <c r="AN35" i="4"/>
  <c r="AN34" i="4"/>
  <c r="AN33" i="4"/>
  <c r="AN31" i="4"/>
  <c r="AN30" i="4"/>
  <c r="AN29" i="4"/>
  <c r="AO28" i="4"/>
  <c r="AN27" i="4"/>
  <c r="AN26" i="4"/>
  <c r="AO25" i="4"/>
  <c r="AP19" i="4"/>
  <c r="AO14" i="4"/>
  <c r="AO13" i="4"/>
  <c r="AN12" i="4"/>
  <c r="AP18" i="5"/>
  <c r="AP17" i="5"/>
  <c r="AN14" i="5"/>
  <c r="AO14" i="5" s="1"/>
  <c r="AO13" i="5"/>
  <c r="AN12" i="5"/>
  <c r="AN11" i="5"/>
  <c r="H5" i="5"/>
  <c r="H38" i="5" s="1"/>
  <c r="AO9" i="5"/>
  <c r="AP30" i="5"/>
  <c r="AS30" i="5" s="1"/>
  <c r="AN30" i="5"/>
  <c r="AQ30" i="5" s="1"/>
  <c r="AO30" i="5"/>
  <c r="AR30" i="5" s="1"/>
  <c r="I4" i="5"/>
  <c r="AN6" i="5"/>
  <c r="AN7" i="5"/>
  <c r="AO7" i="5" s="1"/>
  <c r="AP7" i="5" s="1"/>
  <c r="AO8" i="5"/>
  <c r="AO10" i="5"/>
  <c r="AN25" i="5"/>
  <c r="AO25" i="5" s="1"/>
  <c r="AP28" i="5"/>
  <c r="AS28" i="5" s="1"/>
  <c r="AN28" i="5"/>
  <c r="AQ28" i="5" s="1"/>
  <c r="AO28" i="5"/>
  <c r="AR28" i="5" s="1"/>
  <c r="AN32" i="5"/>
  <c r="AP34" i="5"/>
  <c r="AS34" i="5" s="1"/>
  <c r="AN34" i="5"/>
  <c r="AQ34" i="5" s="1"/>
  <c r="AO34" i="5"/>
  <c r="AR34" i="5" s="1"/>
  <c r="AN27" i="5"/>
  <c r="AO27" i="5" s="1"/>
  <c r="AP31" i="5"/>
  <c r="AS31" i="5" s="1"/>
  <c r="AN31" i="5"/>
  <c r="AQ31" i="5" s="1"/>
  <c r="AP35" i="5"/>
  <c r="AS35" i="5" s="1"/>
  <c r="AN35" i="5"/>
  <c r="AQ35" i="5" s="1"/>
  <c r="AP29" i="5"/>
  <c r="AS29" i="5" s="1"/>
  <c r="AN29" i="5"/>
  <c r="AQ29" i="5" s="1"/>
  <c r="AP33" i="5"/>
  <c r="AS33" i="5" s="1"/>
  <c r="AN33" i="5"/>
  <c r="AQ33" i="5" s="1"/>
  <c r="AN32" i="4"/>
  <c r="AO32" i="4" s="1"/>
  <c r="AT7" i="4"/>
  <c r="I4" i="4"/>
  <c r="H5" i="4"/>
  <c r="H38" i="4" s="1"/>
  <c r="AN6" i="4"/>
  <c r="AN7" i="4"/>
  <c r="AN8" i="4"/>
  <c r="AN9" i="4"/>
  <c r="AN10" i="4"/>
  <c r="AN11" i="4"/>
  <c r="AP27" i="5" l="1"/>
  <c r="AQ26" i="5"/>
  <c r="AR26" i="5" s="1"/>
  <c r="AP25" i="5"/>
  <c r="AQ24" i="5"/>
  <c r="AQ23" i="5"/>
  <c r="AR23" i="5" s="1"/>
  <c r="AS23" i="5" s="1"/>
  <c r="AQ22" i="5"/>
  <c r="AQ21" i="5"/>
  <c r="AR21" i="5" s="1"/>
  <c r="AS21" i="5" s="1"/>
  <c r="AQ20" i="5"/>
  <c r="AQ19" i="5"/>
  <c r="AR19" i="5" s="1"/>
  <c r="AS19" i="5" s="1"/>
  <c r="AO35" i="4"/>
  <c r="AO34" i="4"/>
  <c r="AO33" i="4"/>
  <c r="AO31" i="4"/>
  <c r="AO30" i="4"/>
  <c r="AO29" i="4"/>
  <c r="AP28" i="4"/>
  <c r="AO27" i="4"/>
  <c r="AO26" i="4"/>
  <c r="AP25" i="4"/>
  <c r="AQ24" i="4"/>
  <c r="AQ23" i="4"/>
  <c r="AQ22" i="4"/>
  <c r="AQ21" i="4"/>
  <c r="AQ20" i="4"/>
  <c r="AQ19" i="4"/>
  <c r="AQ18" i="4"/>
  <c r="AR18" i="4" s="1"/>
  <c r="AS18" i="4" s="1"/>
  <c r="H18" i="4" s="1"/>
  <c r="AQ17" i="4"/>
  <c r="AQ16" i="4"/>
  <c r="AQ15" i="4"/>
  <c r="AP14" i="4"/>
  <c r="AP13" i="4"/>
  <c r="AO12" i="4"/>
  <c r="AO11" i="4"/>
  <c r="AQ18" i="5"/>
  <c r="AQ17" i="5"/>
  <c r="AQ16" i="5"/>
  <c r="AR16" i="5" s="1"/>
  <c r="AS16" i="5" s="1"/>
  <c r="AQ15" i="5"/>
  <c r="AP14" i="5"/>
  <c r="AQ14" i="5" s="1"/>
  <c r="AR14" i="5" s="1"/>
  <c r="AP13" i="5"/>
  <c r="AO12" i="5"/>
  <c r="AO11" i="5"/>
  <c r="AP10" i="5"/>
  <c r="H30" i="5"/>
  <c r="H31" i="5"/>
  <c r="AO32" i="5"/>
  <c r="AP8" i="5"/>
  <c r="H35" i="5"/>
  <c r="AP9" i="5"/>
  <c r="H29" i="5"/>
  <c r="AQ7" i="5"/>
  <c r="I35" i="5"/>
  <c r="I34" i="5"/>
  <c r="I33" i="5"/>
  <c r="I31" i="5"/>
  <c r="I30" i="5"/>
  <c r="I29" i="5"/>
  <c r="I28" i="5"/>
  <c r="J4" i="5"/>
  <c r="I5" i="5"/>
  <c r="I38" i="5" s="1"/>
  <c r="H28" i="5"/>
  <c r="H33" i="5"/>
  <c r="H34" i="5"/>
  <c r="AO6" i="5"/>
  <c r="AP32" i="4"/>
  <c r="AO8" i="4"/>
  <c r="I5" i="4"/>
  <c r="I38" i="4" s="1"/>
  <c r="J4" i="4"/>
  <c r="AO7" i="4"/>
  <c r="AO10" i="4"/>
  <c r="AO6" i="4"/>
  <c r="AO9" i="4"/>
  <c r="AQ27" i="5" l="1"/>
  <c r="AR27" i="5" s="1"/>
  <c r="AS27" i="5" s="1"/>
  <c r="AS26" i="5"/>
  <c r="I26" i="5" s="1"/>
  <c r="AQ25" i="5"/>
  <c r="AR24" i="5"/>
  <c r="I23" i="5"/>
  <c r="H23" i="5"/>
  <c r="AR22" i="5"/>
  <c r="AS22" i="5" s="1"/>
  <c r="H21" i="5"/>
  <c r="I21" i="5"/>
  <c r="AR20" i="5"/>
  <c r="H19" i="5"/>
  <c r="I19" i="5"/>
  <c r="AP35" i="4"/>
  <c r="AP34" i="4"/>
  <c r="AP33" i="4"/>
  <c r="AP31" i="4"/>
  <c r="AP30" i="4"/>
  <c r="AP29" i="4"/>
  <c r="AQ28" i="4"/>
  <c r="AR28" i="4" s="1"/>
  <c r="AS28" i="4" s="1"/>
  <c r="J28" i="4" s="1"/>
  <c r="AP27" i="4"/>
  <c r="AP26" i="4"/>
  <c r="AQ26" i="4" s="1"/>
  <c r="AR26" i="4" s="1"/>
  <c r="AQ25" i="4"/>
  <c r="AR24" i="4"/>
  <c r="AR23" i="4"/>
  <c r="AR22" i="4"/>
  <c r="AS22" i="4" s="1"/>
  <c r="AR21" i="4"/>
  <c r="AR20" i="4"/>
  <c r="AR19" i="4"/>
  <c r="I18" i="4"/>
  <c r="AR17" i="4"/>
  <c r="AS17" i="4" s="1"/>
  <c r="AR16" i="4"/>
  <c r="AS16" i="4" s="1"/>
  <c r="AR15" i="4"/>
  <c r="AQ14" i="4"/>
  <c r="AQ13" i="4"/>
  <c r="AP12" i="4"/>
  <c r="AP11" i="4"/>
  <c r="AR18" i="5"/>
  <c r="AS18" i="5" s="1"/>
  <c r="AR17" i="5"/>
  <c r="H16" i="5"/>
  <c r="I16" i="5"/>
  <c r="AR15" i="5"/>
  <c r="AS14" i="5"/>
  <c r="I14" i="5" s="1"/>
  <c r="AQ13" i="5"/>
  <c r="AR13" i="5" s="1"/>
  <c r="AS13" i="5" s="1"/>
  <c r="AP12" i="5"/>
  <c r="AP11" i="5"/>
  <c r="AP32" i="5"/>
  <c r="AR7" i="5"/>
  <c r="AS7" i="5" s="1"/>
  <c r="AP6" i="5"/>
  <c r="AQ9" i="5"/>
  <c r="AR9" i="5" s="1"/>
  <c r="AS9" i="5" s="1"/>
  <c r="J28" i="5"/>
  <c r="J34" i="5"/>
  <c r="J30" i="5"/>
  <c r="J33" i="5"/>
  <c r="J31" i="5"/>
  <c r="J23" i="5"/>
  <c r="J21" i="5"/>
  <c r="J19" i="5"/>
  <c r="J5" i="5"/>
  <c r="J38" i="5" s="1"/>
  <c r="J29" i="5"/>
  <c r="J16" i="5"/>
  <c r="J35" i="5"/>
  <c r="K4" i="5"/>
  <c r="AQ8" i="5"/>
  <c r="AQ10" i="5"/>
  <c r="J18" i="4"/>
  <c r="K4" i="4"/>
  <c r="J5" i="4"/>
  <c r="J38" i="4" s="1"/>
  <c r="AP10" i="4"/>
  <c r="AP6" i="4"/>
  <c r="AP8" i="4"/>
  <c r="AP9" i="4"/>
  <c r="AP7" i="4"/>
  <c r="AQ32" i="4"/>
  <c r="H17" i="4" l="1"/>
  <c r="J16" i="4"/>
  <c r="H22" i="5"/>
  <c r="H14" i="5"/>
  <c r="J17" i="4"/>
  <c r="I17" i="4"/>
  <c r="J22" i="5"/>
  <c r="H18" i="5"/>
  <c r="J26" i="5"/>
  <c r="H26" i="5"/>
  <c r="I22" i="5"/>
  <c r="H27" i="5"/>
  <c r="J27" i="5"/>
  <c r="I27" i="5"/>
  <c r="AR25" i="5"/>
  <c r="AS24" i="5"/>
  <c r="K24" i="5" s="1"/>
  <c r="AS20" i="5"/>
  <c r="K20" i="5" s="1"/>
  <c r="J18" i="5"/>
  <c r="H22" i="4"/>
  <c r="J14" i="5"/>
  <c r="AQ35" i="4"/>
  <c r="AR35" i="4" s="1"/>
  <c r="AS35" i="4" s="1"/>
  <c r="AQ34" i="4"/>
  <c r="AR34" i="4" s="1"/>
  <c r="AS34" i="4" s="1"/>
  <c r="AQ33" i="4"/>
  <c r="AR33" i="4" s="1"/>
  <c r="AS33" i="4" s="1"/>
  <c r="AQ31" i="4"/>
  <c r="AR31" i="4" s="1"/>
  <c r="AS31" i="4" s="1"/>
  <c r="H31" i="4" s="1"/>
  <c r="AQ30" i="4"/>
  <c r="AR30" i="4" s="1"/>
  <c r="AS30" i="4" s="1"/>
  <c r="AQ29" i="4"/>
  <c r="I28" i="4"/>
  <c r="H28" i="4"/>
  <c r="AQ27" i="4"/>
  <c r="AR27" i="4" s="1"/>
  <c r="AS27" i="4" s="1"/>
  <c r="AS26" i="4"/>
  <c r="H26" i="4" s="1"/>
  <c r="AR25" i="4"/>
  <c r="AS24" i="4"/>
  <c r="I24" i="4" s="1"/>
  <c r="AS23" i="4"/>
  <c r="I23" i="4" s="1"/>
  <c r="J22" i="4"/>
  <c r="I22" i="4"/>
  <c r="AS21" i="4"/>
  <c r="I21" i="4" s="1"/>
  <c r="AS20" i="4"/>
  <c r="I20" i="4" s="1"/>
  <c r="AS19" i="4"/>
  <c r="I19" i="4" s="1"/>
  <c r="I16" i="4"/>
  <c r="H16" i="4"/>
  <c r="AS15" i="4"/>
  <c r="K15" i="4" s="1"/>
  <c r="AR14" i="4"/>
  <c r="AR13" i="4"/>
  <c r="AS13" i="4" s="1"/>
  <c r="AQ12" i="4"/>
  <c r="AR12" i="4" s="1"/>
  <c r="AS12" i="4" s="1"/>
  <c r="AQ11" i="4"/>
  <c r="I18" i="5"/>
  <c r="AS17" i="5"/>
  <c r="K17" i="5" s="1"/>
  <c r="AS15" i="5"/>
  <c r="H15" i="5" s="1"/>
  <c r="H13" i="5"/>
  <c r="J13" i="5"/>
  <c r="I13" i="5"/>
  <c r="AQ12" i="5"/>
  <c r="AR12" i="5" s="1"/>
  <c r="AS12" i="5" s="1"/>
  <c r="AQ11" i="5"/>
  <c r="AR11" i="5" s="1"/>
  <c r="AS11" i="5" s="1"/>
  <c r="I7" i="5"/>
  <c r="AR10" i="5"/>
  <c r="AQ32" i="5"/>
  <c r="K35" i="5"/>
  <c r="K34" i="5"/>
  <c r="K33" i="5"/>
  <c r="K31" i="5"/>
  <c r="K30" i="5"/>
  <c r="K29" i="5"/>
  <c r="K28" i="5"/>
  <c r="K27" i="5"/>
  <c r="K23" i="5"/>
  <c r="K21" i="5"/>
  <c r="K19" i="5"/>
  <c r="K22" i="5"/>
  <c r="K18" i="5"/>
  <c r="K26" i="5"/>
  <c r="K16" i="5"/>
  <c r="K5" i="5"/>
  <c r="K38" i="5" s="1"/>
  <c r="K14" i="5"/>
  <c r="K7" i="5"/>
  <c r="L4" i="5"/>
  <c r="K13" i="5"/>
  <c r="K9" i="5"/>
  <c r="J7" i="5"/>
  <c r="I9" i="5"/>
  <c r="AR8" i="5"/>
  <c r="J9" i="5"/>
  <c r="H9" i="5"/>
  <c r="AQ6" i="5"/>
  <c r="H7" i="5"/>
  <c r="AR32" i="4"/>
  <c r="AS32" i="4" s="1"/>
  <c r="AQ10" i="4"/>
  <c r="AR10" i="4" s="1"/>
  <c r="AS10" i="4" s="1"/>
  <c r="AQ8" i="4"/>
  <c r="AR8" i="4" s="1"/>
  <c r="AS8" i="4" s="1"/>
  <c r="AQ6" i="4"/>
  <c r="AQ9" i="4"/>
  <c r="AQ7" i="4"/>
  <c r="K28" i="4"/>
  <c r="K22" i="4"/>
  <c r="K18" i="4"/>
  <c r="K5" i="4"/>
  <c r="K38" i="4" s="1"/>
  <c r="K17" i="4"/>
  <c r="K16" i="4"/>
  <c r="L4" i="4"/>
  <c r="I24" i="5" l="1"/>
  <c r="I17" i="5"/>
  <c r="I20" i="5"/>
  <c r="J13" i="4"/>
  <c r="K23" i="4"/>
  <c r="K19" i="4"/>
  <c r="H13" i="4"/>
  <c r="I15" i="4"/>
  <c r="AS25" i="5"/>
  <c r="H25" i="5" s="1"/>
  <c r="J24" i="5"/>
  <c r="H24" i="5"/>
  <c r="H20" i="5"/>
  <c r="J20" i="5"/>
  <c r="K20" i="4"/>
  <c r="K21" i="4"/>
  <c r="K13" i="4"/>
  <c r="K24" i="4"/>
  <c r="I13" i="4"/>
  <c r="K15" i="5"/>
  <c r="I15" i="5"/>
  <c r="K26" i="4"/>
  <c r="J26" i="4"/>
  <c r="I26" i="4"/>
  <c r="K35" i="4"/>
  <c r="H35" i="4"/>
  <c r="J35" i="4"/>
  <c r="I35" i="4"/>
  <c r="I34" i="4"/>
  <c r="J34" i="4"/>
  <c r="K34" i="4"/>
  <c r="H34" i="4"/>
  <c r="I33" i="4"/>
  <c r="J33" i="4"/>
  <c r="K33" i="4"/>
  <c r="H33" i="4"/>
  <c r="J31" i="4"/>
  <c r="K31" i="4"/>
  <c r="I31" i="4"/>
  <c r="I30" i="4"/>
  <c r="H30" i="4"/>
  <c r="K30" i="4"/>
  <c r="J30" i="4"/>
  <c r="AR29" i="4"/>
  <c r="I27" i="4"/>
  <c r="H27" i="4"/>
  <c r="K27" i="4"/>
  <c r="J27" i="4"/>
  <c r="AS25" i="4"/>
  <c r="K25" i="4" s="1"/>
  <c r="J24" i="4"/>
  <c r="H24" i="4"/>
  <c r="H23" i="4"/>
  <c r="J23" i="4"/>
  <c r="J21" i="4"/>
  <c r="H21" i="4"/>
  <c r="H20" i="4"/>
  <c r="J20" i="4"/>
  <c r="J19" i="4"/>
  <c r="H19" i="4"/>
  <c r="J15" i="4"/>
  <c r="H15" i="4"/>
  <c r="AS14" i="4"/>
  <c r="J14" i="4" s="1"/>
  <c r="J12" i="4"/>
  <c r="K12" i="4"/>
  <c r="I12" i="4"/>
  <c r="H12" i="4"/>
  <c r="AR11" i="4"/>
  <c r="K32" i="4"/>
  <c r="AS10" i="5"/>
  <c r="J10" i="5" s="1"/>
  <c r="J17" i="5"/>
  <c r="H17" i="5"/>
  <c r="J15" i="5"/>
  <c r="I12" i="5"/>
  <c r="J12" i="5"/>
  <c r="K12" i="5"/>
  <c r="H12" i="5"/>
  <c r="I11" i="5"/>
  <c r="J11" i="5"/>
  <c r="K11" i="5"/>
  <c r="H11" i="5"/>
  <c r="H32" i="4"/>
  <c r="AR6" i="5"/>
  <c r="AS6" i="5" s="1"/>
  <c r="AS8" i="5"/>
  <c r="K8" i="5" s="1"/>
  <c r="L33" i="5"/>
  <c r="L29" i="5"/>
  <c r="L26" i="5"/>
  <c r="L35" i="5"/>
  <c r="L31" i="5"/>
  <c r="L16" i="5"/>
  <c r="L34" i="5"/>
  <c r="L27" i="5"/>
  <c r="L17" i="5"/>
  <c r="L15" i="5"/>
  <c r="L14" i="5"/>
  <c r="L13" i="5"/>
  <c r="L12" i="5"/>
  <c r="L11" i="5"/>
  <c r="L9" i="5"/>
  <c r="L21" i="5"/>
  <c r="L28" i="5"/>
  <c r="L22" i="5"/>
  <c r="L7" i="5"/>
  <c r="L23" i="5"/>
  <c r="L19" i="5"/>
  <c r="L18" i="5"/>
  <c r="L30" i="5"/>
  <c r="L24" i="5"/>
  <c r="L20" i="5"/>
  <c r="L5" i="5"/>
  <c r="L38" i="5" s="1"/>
  <c r="M4" i="5"/>
  <c r="AR32" i="5"/>
  <c r="I32" i="4"/>
  <c r="J8" i="4"/>
  <c r="K8" i="4"/>
  <c r="H8" i="4"/>
  <c r="I8" i="4"/>
  <c r="L35" i="4"/>
  <c r="L34" i="4"/>
  <c r="L33" i="4"/>
  <c r="L32" i="4"/>
  <c r="L31" i="4"/>
  <c r="L30" i="4"/>
  <c r="L28" i="4"/>
  <c r="L27" i="4"/>
  <c r="L26" i="4"/>
  <c r="L24" i="4"/>
  <c r="L22" i="4"/>
  <c r="L20" i="4"/>
  <c r="L18" i="4"/>
  <c r="L16" i="4"/>
  <c r="L21" i="4"/>
  <c r="L19" i="4"/>
  <c r="L17" i="4"/>
  <c r="L15" i="4"/>
  <c r="L13" i="4"/>
  <c r="L12" i="4"/>
  <c r="L23" i="4"/>
  <c r="M4" i="4"/>
  <c r="L10" i="4"/>
  <c r="L8" i="4"/>
  <c r="L5" i="4"/>
  <c r="L38" i="4" s="1"/>
  <c r="AR7" i="4"/>
  <c r="J10" i="4"/>
  <c r="I10" i="4"/>
  <c r="AR9" i="4"/>
  <c r="K10" i="4"/>
  <c r="H10" i="4"/>
  <c r="AR6" i="4"/>
  <c r="J32" i="4"/>
  <c r="K6" i="5" l="1"/>
  <c r="L14" i="4"/>
  <c r="J25" i="5"/>
  <c r="L25" i="5"/>
  <c r="I25" i="5"/>
  <c r="K25" i="5"/>
  <c r="L25" i="4"/>
  <c r="H14" i="4"/>
  <c r="AS29" i="4"/>
  <c r="L29" i="4" s="1"/>
  <c r="I25" i="4"/>
  <c r="H25" i="4"/>
  <c r="J25" i="4"/>
  <c r="K14" i="4"/>
  <c r="I14" i="4"/>
  <c r="AS11" i="4"/>
  <c r="K11" i="4" s="1"/>
  <c r="I10" i="5"/>
  <c r="K10" i="5"/>
  <c r="L10" i="5"/>
  <c r="H10" i="5"/>
  <c r="L6" i="5"/>
  <c r="I8" i="5"/>
  <c r="L8" i="5"/>
  <c r="J8" i="5"/>
  <c r="H6" i="5"/>
  <c r="I6" i="5"/>
  <c r="AS32" i="5"/>
  <c r="K32" i="5" s="1"/>
  <c r="M35" i="5"/>
  <c r="M34" i="5"/>
  <c r="M33" i="5"/>
  <c r="M31" i="5"/>
  <c r="M30" i="5"/>
  <c r="M29" i="5"/>
  <c r="M28" i="5"/>
  <c r="M27" i="5"/>
  <c r="M26" i="5"/>
  <c r="M24" i="5"/>
  <c r="M22" i="5"/>
  <c r="M20" i="5"/>
  <c r="M25" i="5"/>
  <c r="M23" i="5"/>
  <c r="M21" i="5"/>
  <c r="M19" i="5"/>
  <c r="M18" i="5"/>
  <c r="N4" i="5"/>
  <c r="M17" i="5"/>
  <c r="M14" i="5"/>
  <c r="M12" i="5"/>
  <c r="M10" i="5"/>
  <c r="M8" i="5"/>
  <c r="M7" i="5"/>
  <c r="M6" i="5"/>
  <c r="M15" i="5"/>
  <c r="M13" i="5"/>
  <c r="M11" i="5"/>
  <c r="M9" i="5"/>
  <c r="M5" i="5"/>
  <c r="M38" i="5" s="1"/>
  <c r="M16" i="5"/>
  <c r="L32" i="5"/>
  <c r="H8" i="5"/>
  <c r="J6" i="5"/>
  <c r="AS7" i="4"/>
  <c r="J7" i="4" s="1"/>
  <c r="M34" i="4"/>
  <c r="M35" i="4"/>
  <c r="M33" i="4"/>
  <c r="M26" i="4"/>
  <c r="M23" i="4"/>
  <c r="M31" i="4"/>
  <c r="M27" i="4"/>
  <c r="M25" i="4"/>
  <c r="M32" i="4"/>
  <c r="M24" i="4"/>
  <c r="M20" i="4"/>
  <c r="M12" i="4"/>
  <c r="M30" i="4"/>
  <c r="M22" i="4"/>
  <c r="M15" i="4"/>
  <c r="M14" i="4"/>
  <c r="M13" i="4"/>
  <c r="M28" i="4"/>
  <c r="M21" i="4"/>
  <c r="M17" i="4"/>
  <c r="M16" i="4"/>
  <c r="M10" i="4"/>
  <c r="M8" i="4"/>
  <c r="M5" i="4"/>
  <c r="M38" i="4" s="1"/>
  <c r="M19" i="4"/>
  <c r="M18" i="4"/>
  <c r="N4" i="4"/>
  <c r="AS6" i="4"/>
  <c r="M6" i="4" s="1"/>
  <c r="AS9" i="4"/>
  <c r="L9" i="4" s="1"/>
  <c r="K29" i="4" l="1"/>
  <c r="M29" i="4"/>
  <c r="J11" i="4"/>
  <c r="H29" i="4"/>
  <c r="I29" i="4"/>
  <c r="J29" i="4"/>
  <c r="M11" i="4"/>
  <c r="I11" i="4"/>
  <c r="L11" i="4"/>
  <c r="H11" i="4"/>
  <c r="H9" i="4"/>
  <c r="I6" i="4"/>
  <c r="L36" i="5"/>
  <c r="K36" i="5"/>
  <c r="I32" i="5"/>
  <c r="I36" i="5" s="1"/>
  <c r="M32" i="5"/>
  <c r="M36" i="5" s="1"/>
  <c r="H32" i="5"/>
  <c r="H36" i="5" s="1"/>
  <c r="J32" i="5"/>
  <c r="J36" i="5" s="1"/>
  <c r="N34" i="5"/>
  <c r="N30" i="5"/>
  <c r="N32" i="5"/>
  <c r="N28" i="5"/>
  <c r="N27" i="5"/>
  <c r="N29" i="5"/>
  <c r="N26" i="5"/>
  <c r="N17" i="5"/>
  <c r="N15" i="5"/>
  <c r="N14" i="5"/>
  <c r="N13" i="5"/>
  <c r="N12" i="5"/>
  <c r="N11" i="5"/>
  <c r="N10" i="5"/>
  <c r="N9" i="5"/>
  <c r="N8" i="5"/>
  <c r="N7" i="5"/>
  <c r="N6" i="5"/>
  <c r="N5" i="5"/>
  <c r="N38" i="5" s="1"/>
  <c r="N35" i="5"/>
  <c r="N25" i="5"/>
  <c r="N24" i="5"/>
  <c r="N23" i="5"/>
  <c r="N22" i="5"/>
  <c r="N21" i="5"/>
  <c r="N20" i="5"/>
  <c r="N19" i="5"/>
  <c r="N16" i="5"/>
  <c r="N31" i="5"/>
  <c r="O4" i="5"/>
  <c r="N18" i="5"/>
  <c r="N33" i="5"/>
  <c r="K9" i="4"/>
  <c r="J6" i="4"/>
  <c r="I7" i="4"/>
  <c r="N35" i="4"/>
  <c r="N34" i="4"/>
  <c r="N33" i="4"/>
  <c r="N32" i="4"/>
  <c r="N31" i="4"/>
  <c r="N30" i="4"/>
  <c r="N29" i="4"/>
  <c r="N28" i="4"/>
  <c r="N27" i="4"/>
  <c r="N24" i="4"/>
  <c r="N26" i="4"/>
  <c r="N25" i="4"/>
  <c r="N23" i="4"/>
  <c r="N21" i="4"/>
  <c r="N22" i="4"/>
  <c r="N19" i="4"/>
  <c r="N17" i="4"/>
  <c r="N15" i="4"/>
  <c r="N14" i="4"/>
  <c r="N13" i="4"/>
  <c r="N20" i="4"/>
  <c r="N18" i="4"/>
  <c r="N16" i="4"/>
  <c r="O4" i="4"/>
  <c r="N11" i="4"/>
  <c r="N10" i="4"/>
  <c r="N9" i="4"/>
  <c r="N8" i="4"/>
  <c r="N12" i="4"/>
  <c r="N5" i="4"/>
  <c r="N38" i="4" s="1"/>
  <c r="N6" i="4"/>
  <c r="N7" i="4"/>
  <c r="H7" i="4"/>
  <c r="H6" i="4"/>
  <c r="L6" i="4"/>
  <c r="M7" i="4"/>
  <c r="K7" i="4"/>
  <c r="I9" i="4"/>
  <c r="J9" i="4"/>
  <c r="K6" i="4"/>
  <c r="M9" i="4"/>
  <c r="L7" i="4"/>
  <c r="H37" i="5" l="1"/>
  <c r="I37" i="5" s="1"/>
  <c r="J37" i="5" s="1"/>
  <c r="K37" i="5" s="1"/>
  <c r="L37" i="5" s="1"/>
  <c r="M37" i="5" s="1"/>
  <c r="O35" i="5"/>
  <c r="O34" i="5"/>
  <c r="O33" i="5"/>
  <c r="O32" i="5"/>
  <c r="O31" i="5"/>
  <c r="O30" i="5"/>
  <c r="O29" i="5"/>
  <c r="O28" i="5"/>
  <c r="O25" i="5"/>
  <c r="O23" i="5"/>
  <c r="O21" i="5"/>
  <c r="O19" i="5"/>
  <c r="O26" i="5"/>
  <c r="O24" i="5"/>
  <c r="O22" i="5"/>
  <c r="O20" i="5"/>
  <c r="O18" i="5"/>
  <c r="O27" i="5"/>
  <c r="O15" i="5"/>
  <c r="O13" i="5"/>
  <c r="O11" i="5"/>
  <c r="O9" i="5"/>
  <c r="O16" i="5"/>
  <c r="O17" i="5"/>
  <c r="O14" i="5"/>
  <c r="O12" i="5"/>
  <c r="O10" i="5"/>
  <c r="O8" i="5"/>
  <c r="O7" i="5"/>
  <c r="O6" i="5"/>
  <c r="P4" i="5"/>
  <c r="O5" i="5"/>
  <c r="O38" i="5" s="1"/>
  <c r="N36" i="5"/>
  <c r="O32" i="4"/>
  <c r="O31" i="4"/>
  <c r="O30" i="4"/>
  <c r="O29" i="4"/>
  <c r="O28" i="4"/>
  <c r="O27" i="4"/>
  <c r="O34" i="4"/>
  <c r="O24" i="4"/>
  <c r="O21" i="4"/>
  <c r="O23" i="4"/>
  <c r="O22" i="4"/>
  <c r="O15" i="4"/>
  <c r="O14" i="4"/>
  <c r="O13" i="4"/>
  <c r="O11" i="4"/>
  <c r="O10" i="4"/>
  <c r="O9" i="4"/>
  <c r="O8" i="4"/>
  <c r="O7" i="4"/>
  <c r="O6" i="4"/>
  <c r="O5" i="4"/>
  <c r="O38" i="4" s="1"/>
  <c r="O35" i="4"/>
  <c r="O26" i="4"/>
  <c r="O17" i="4"/>
  <c r="O16" i="4"/>
  <c r="O33" i="4"/>
  <c r="O25" i="4"/>
  <c r="O19" i="4"/>
  <c r="O18" i="4"/>
  <c r="O12" i="4"/>
  <c r="O20" i="4"/>
  <c r="P4" i="4"/>
  <c r="N37" i="5" l="1"/>
  <c r="H39" i="5"/>
  <c r="I39" i="5"/>
  <c r="P35" i="5"/>
  <c r="P31" i="5"/>
  <c r="P27" i="5"/>
  <c r="P33" i="5"/>
  <c r="P29" i="5"/>
  <c r="P16" i="5"/>
  <c r="P34" i="5"/>
  <c r="P32" i="5"/>
  <c r="P30" i="5"/>
  <c r="P28" i="5"/>
  <c r="P18" i="5"/>
  <c r="P17" i="5"/>
  <c r="P15" i="5"/>
  <c r="P14" i="5"/>
  <c r="P13" i="5"/>
  <c r="P12" i="5"/>
  <c r="P11" i="5"/>
  <c r="P10" i="5"/>
  <c r="P9" i="5"/>
  <c r="P8" i="5"/>
  <c r="P22" i="5"/>
  <c r="P5" i="5"/>
  <c r="P38" i="5" s="1"/>
  <c r="P23" i="5"/>
  <c r="P19" i="5"/>
  <c r="P24" i="5"/>
  <c r="P20" i="5"/>
  <c r="P7" i="5"/>
  <c r="P6" i="5"/>
  <c r="Q4" i="5"/>
  <c r="P26" i="5"/>
  <c r="P25" i="5"/>
  <c r="P21" i="5"/>
  <c r="O36" i="5"/>
  <c r="P35" i="4"/>
  <c r="P34" i="4"/>
  <c r="P33" i="4"/>
  <c r="P26" i="4"/>
  <c r="P25" i="4"/>
  <c r="P24" i="4"/>
  <c r="P22" i="4"/>
  <c r="P30" i="4"/>
  <c r="P20" i="4"/>
  <c r="P18" i="4"/>
  <c r="P16" i="4"/>
  <c r="P32" i="4"/>
  <c r="P28" i="4"/>
  <c r="P23" i="4"/>
  <c r="P19" i="4"/>
  <c r="P17" i="4"/>
  <c r="P15" i="4"/>
  <c r="P14" i="4"/>
  <c r="P13" i="4"/>
  <c r="P12" i="4"/>
  <c r="P27" i="4"/>
  <c r="P21" i="4"/>
  <c r="P31" i="4"/>
  <c r="Q4" i="4"/>
  <c r="P29" i="4"/>
  <c r="P11" i="4"/>
  <c r="P10" i="4"/>
  <c r="P9" i="4"/>
  <c r="P8" i="4"/>
  <c r="P7" i="4"/>
  <c r="P6" i="4"/>
  <c r="P5" i="4"/>
  <c r="P38" i="4" s="1"/>
  <c r="O37" i="5" l="1"/>
  <c r="J39" i="5"/>
  <c r="Q35" i="5"/>
  <c r="Q34" i="5"/>
  <c r="Q33" i="5"/>
  <c r="Q32" i="5"/>
  <c r="Q31" i="5"/>
  <c r="Q30" i="5"/>
  <c r="Q29" i="5"/>
  <c r="Q28" i="5"/>
  <c r="Q27" i="5"/>
  <c r="Q26" i="5"/>
  <c r="Q24" i="5"/>
  <c r="Q22" i="5"/>
  <c r="Q20" i="5"/>
  <c r="Q25" i="5"/>
  <c r="Q23" i="5"/>
  <c r="Q21" i="5"/>
  <c r="Q19" i="5"/>
  <c r="R4" i="5"/>
  <c r="Q18" i="5"/>
  <c r="Q15" i="5"/>
  <c r="Q13" i="5"/>
  <c r="Q11" i="5"/>
  <c r="Q9" i="5"/>
  <c r="Q16" i="5"/>
  <c r="Q7" i="5"/>
  <c r="Q6" i="5"/>
  <c r="Q17" i="5"/>
  <c r="Q14" i="5"/>
  <c r="Q12" i="5"/>
  <c r="Q10" i="5"/>
  <c r="Q8" i="5"/>
  <c r="Q5" i="5"/>
  <c r="Q38" i="5" s="1"/>
  <c r="P36" i="5"/>
  <c r="Q35" i="4"/>
  <c r="Q33" i="4"/>
  <c r="Q32" i="4"/>
  <c r="Q31" i="4"/>
  <c r="Q30" i="4"/>
  <c r="Q29" i="4"/>
  <c r="Q28" i="4"/>
  <c r="Q27" i="4"/>
  <c r="Q34" i="4"/>
  <c r="Q25" i="4"/>
  <c r="Q26" i="4"/>
  <c r="Q22" i="4"/>
  <c r="Q21" i="4"/>
  <c r="Q17" i="4"/>
  <c r="Q16" i="4"/>
  <c r="Q19" i="4"/>
  <c r="Q18" i="4"/>
  <c r="Q12" i="4"/>
  <c r="Q20" i="4"/>
  <c r="Q11" i="4"/>
  <c r="Q10" i="4"/>
  <c r="Q9" i="4"/>
  <c r="Q8" i="4"/>
  <c r="Q7" i="4"/>
  <c r="Q6" i="4"/>
  <c r="Q5" i="4"/>
  <c r="Q38" i="4" s="1"/>
  <c r="Q24" i="4"/>
  <c r="Q23" i="4"/>
  <c r="Q15" i="4"/>
  <c r="Q14" i="4"/>
  <c r="Q13" i="4"/>
  <c r="R4" i="4"/>
  <c r="P37" i="5" l="1"/>
  <c r="K39" i="5"/>
  <c r="Q36" i="5"/>
  <c r="R32" i="5"/>
  <c r="R28" i="5"/>
  <c r="R26" i="5"/>
  <c r="R34" i="5"/>
  <c r="R30" i="5"/>
  <c r="R27" i="5"/>
  <c r="R25" i="5"/>
  <c r="R24" i="5"/>
  <c r="R23" i="5"/>
  <c r="R22" i="5"/>
  <c r="R21" i="5"/>
  <c r="R20" i="5"/>
  <c r="R19" i="5"/>
  <c r="R18" i="5"/>
  <c r="R17" i="5"/>
  <c r="R15" i="5"/>
  <c r="R14" i="5"/>
  <c r="R13" i="5"/>
  <c r="R12" i="5"/>
  <c r="R11" i="5"/>
  <c r="R10" i="5"/>
  <c r="R9" i="5"/>
  <c r="R8" i="5"/>
  <c r="R7" i="5"/>
  <c r="R6" i="5"/>
  <c r="R5" i="5"/>
  <c r="R38" i="5" s="1"/>
  <c r="R35" i="5"/>
  <c r="R33" i="5"/>
  <c r="R31" i="5"/>
  <c r="R16" i="5"/>
  <c r="R29" i="5"/>
  <c r="S4" i="5"/>
  <c r="R35" i="4"/>
  <c r="R34" i="4"/>
  <c r="R33" i="4"/>
  <c r="R32" i="4"/>
  <c r="R31" i="4"/>
  <c r="R30" i="4"/>
  <c r="R29" i="4"/>
  <c r="R28" i="4"/>
  <c r="R27" i="4"/>
  <c r="R24" i="4"/>
  <c r="R26" i="4"/>
  <c r="R25" i="4"/>
  <c r="R23" i="4"/>
  <c r="R21" i="4"/>
  <c r="R19" i="4"/>
  <c r="R17" i="4"/>
  <c r="R15" i="4"/>
  <c r="R14" i="4"/>
  <c r="R13" i="4"/>
  <c r="R20" i="4"/>
  <c r="R18" i="4"/>
  <c r="R16" i="4"/>
  <c r="R12" i="4"/>
  <c r="S4" i="4"/>
  <c r="R11" i="4"/>
  <c r="R10" i="4"/>
  <c r="R9" i="4"/>
  <c r="R8" i="4"/>
  <c r="R22" i="4"/>
  <c r="R6" i="4"/>
  <c r="R7" i="4"/>
  <c r="R5" i="4"/>
  <c r="R38" i="4" s="1"/>
  <c r="Q37" i="5" l="1"/>
  <c r="L39" i="5"/>
  <c r="R36" i="5"/>
  <c r="S35" i="5"/>
  <c r="S34" i="5"/>
  <c r="S33" i="5"/>
  <c r="S32" i="5"/>
  <c r="S31" i="5"/>
  <c r="S30" i="5"/>
  <c r="S29" i="5"/>
  <c r="S28" i="5"/>
  <c r="S25" i="5"/>
  <c r="S23" i="5"/>
  <c r="S21" i="5"/>
  <c r="S19" i="5"/>
  <c r="S27" i="5"/>
  <c r="S24" i="5"/>
  <c r="S22" i="5"/>
  <c r="S20" i="5"/>
  <c r="S18" i="5"/>
  <c r="S26" i="5"/>
  <c r="S16" i="5"/>
  <c r="S7" i="5"/>
  <c r="S6" i="5"/>
  <c r="T4" i="5"/>
  <c r="S17" i="5"/>
  <c r="S14" i="5"/>
  <c r="S12" i="5"/>
  <c r="S10" i="5"/>
  <c r="S8" i="5"/>
  <c r="S5" i="5"/>
  <c r="S38" i="5" s="1"/>
  <c r="S15" i="5"/>
  <c r="S13" i="5"/>
  <c r="S11" i="5"/>
  <c r="S9" i="5"/>
  <c r="S33" i="4"/>
  <c r="S31" i="4"/>
  <c r="S27" i="4"/>
  <c r="S23" i="4"/>
  <c r="S22" i="4"/>
  <c r="S35" i="4"/>
  <c r="S29" i="4"/>
  <c r="S24" i="4"/>
  <c r="S30" i="4"/>
  <c r="S26" i="4"/>
  <c r="S21" i="4"/>
  <c r="S19" i="4"/>
  <c r="S18" i="4"/>
  <c r="S11" i="4"/>
  <c r="S10" i="4"/>
  <c r="S9" i="4"/>
  <c r="S8" i="4"/>
  <c r="S7" i="4"/>
  <c r="S6" i="4"/>
  <c r="S5" i="4"/>
  <c r="S38" i="4" s="1"/>
  <c r="S28" i="4"/>
  <c r="S25" i="4"/>
  <c r="S20" i="4"/>
  <c r="S15" i="4"/>
  <c r="S14" i="4"/>
  <c r="S13" i="4"/>
  <c r="S34" i="4"/>
  <c r="S32" i="4"/>
  <c r="S17" i="4"/>
  <c r="S16" i="4"/>
  <c r="S12" i="4"/>
  <c r="T4" i="4"/>
  <c r="R37" i="5" l="1"/>
  <c r="M39" i="5"/>
  <c r="T33" i="5"/>
  <c r="T29" i="5"/>
  <c r="T35" i="5"/>
  <c r="T31" i="5"/>
  <c r="T26" i="5"/>
  <c r="T34" i="5"/>
  <c r="T32" i="5"/>
  <c r="T16" i="5"/>
  <c r="T30" i="5"/>
  <c r="T28" i="5"/>
  <c r="T17" i="5"/>
  <c r="T15" i="5"/>
  <c r="T14" i="5"/>
  <c r="T13" i="5"/>
  <c r="T12" i="5"/>
  <c r="T11" i="5"/>
  <c r="T10" i="5"/>
  <c r="T9" i="5"/>
  <c r="T8" i="5"/>
  <c r="T23" i="5"/>
  <c r="T19" i="5"/>
  <c r="T27" i="5"/>
  <c r="T24" i="5"/>
  <c r="T20" i="5"/>
  <c r="T25" i="5"/>
  <c r="T21" i="5"/>
  <c r="T22" i="5"/>
  <c r="T18" i="5"/>
  <c r="T7" i="5"/>
  <c r="T6" i="5"/>
  <c r="U4" i="5"/>
  <c r="T5" i="5"/>
  <c r="T38" i="5" s="1"/>
  <c r="S36" i="5"/>
  <c r="T35" i="4"/>
  <c r="T34" i="4"/>
  <c r="T33" i="4"/>
  <c r="T26" i="4"/>
  <c r="T25" i="4"/>
  <c r="T32" i="4"/>
  <c r="T31" i="4"/>
  <c r="T30" i="4"/>
  <c r="T29" i="4"/>
  <c r="T28" i="4"/>
  <c r="T27" i="4"/>
  <c r="T24" i="4"/>
  <c r="T22" i="4"/>
  <c r="T20" i="4"/>
  <c r="T21" i="4"/>
  <c r="T18" i="4"/>
  <c r="T16" i="4"/>
  <c r="T19" i="4"/>
  <c r="T17" i="4"/>
  <c r="T15" i="4"/>
  <c r="T14" i="4"/>
  <c r="T13" i="4"/>
  <c r="T12" i="4"/>
  <c r="T23" i="4"/>
  <c r="U4" i="4"/>
  <c r="T11" i="4"/>
  <c r="T10" i="4"/>
  <c r="T9" i="4"/>
  <c r="T8" i="4"/>
  <c r="T7" i="4"/>
  <c r="T6" i="4"/>
  <c r="T5" i="4"/>
  <c r="T38" i="4" s="1"/>
  <c r="AT12" i="2"/>
  <c r="AT13" i="2"/>
  <c r="AT14" i="2"/>
  <c r="AT15" i="2"/>
  <c r="AT16" i="2"/>
  <c r="AT17" i="2"/>
  <c r="AT18" i="2"/>
  <c r="AT19" i="2"/>
  <c r="AT20" i="2"/>
  <c r="AT21" i="2"/>
  <c r="AT22" i="2"/>
  <c r="AT23" i="2"/>
  <c r="AT24" i="2"/>
  <c r="AT25" i="2"/>
  <c r="AT26" i="2"/>
  <c r="AT27" i="2"/>
  <c r="AT28" i="2"/>
  <c r="AT29" i="2"/>
  <c r="AT30" i="2"/>
  <c r="AT31" i="2"/>
  <c r="AT32" i="2"/>
  <c r="AT33" i="2"/>
  <c r="AT34" i="2"/>
  <c r="AT35" i="2"/>
  <c r="AT7" i="2"/>
  <c r="AT8" i="2"/>
  <c r="AT9" i="2"/>
  <c r="AT10" i="2"/>
  <c r="AT11" i="2"/>
  <c r="S37" i="5" l="1"/>
  <c r="N39" i="5"/>
  <c r="U35" i="5"/>
  <c r="U34" i="5"/>
  <c r="U33" i="5"/>
  <c r="U32" i="5"/>
  <c r="U31" i="5"/>
  <c r="U30" i="5"/>
  <c r="U29" i="5"/>
  <c r="U28" i="5"/>
  <c r="U27" i="5"/>
  <c r="U26" i="5"/>
  <c r="U24" i="5"/>
  <c r="U22" i="5"/>
  <c r="U20" i="5"/>
  <c r="U18" i="5"/>
  <c r="U25" i="5"/>
  <c r="U23" i="5"/>
  <c r="U21" i="5"/>
  <c r="U19" i="5"/>
  <c r="V4" i="5"/>
  <c r="U17" i="5"/>
  <c r="U14" i="5"/>
  <c r="U12" i="5"/>
  <c r="U10" i="5"/>
  <c r="U8" i="5"/>
  <c r="U5" i="5"/>
  <c r="U38" i="5" s="1"/>
  <c r="U15" i="5"/>
  <c r="U13" i="5"/>
  <c r="U11" i="5"/>
  <c r="U9" i="5"/>
  <c r="U7" i="5"/>
  <c r="U6" i="5"/>
  <c r="U16" i="5"/>
  <c r="T36" i="5"/>
  <c r="U34" i="4"/>
  <c r="U35" i="4"/>
  <c r="U33" i="4"/>
  <c r="U32" i="4"/>
  <c r="U28" i="4"/>
  <c r="U26" i="4"/>
  <c r="U20" i="4"/>
  <c r="U30" i="4"/>
  <c r="U25" i="4"/>
  <c r="U23" i="4"/>
  <c r="U31" i="4"/>
  <c r="U15" i="4"/>
  <c r="U14" i="4"/>
  <c r="U13" i="4"/>
  <c r="U29" i="4"/>
  <c r="U24" i="4"/>
  <c r="U22" i="4"/>
  <c r="U17" i="4"/>
  <c r="U16" i="4"/>
  <c r="U12" i="4"/>
  <c r="U11" i="4"/>
  <c r="U10" i="4"/>
  <c r="U9" i="4"/>
  <c r="U8" i="4"/>
  <c r="U7" i="4"/>
  <c r="U6" i="4"/>
  <c r="U5" i="4"/>
  <c r="U38" i="4" s="1"/>
  <c r="U27" i="4"/>
  <c r="U21" i="4"/>
  <c r="U19" i="4"/>
  <c r="U18" i="4"/>
  <c r="V4" i="4"/>
  <c r="T37" i="5" l="1"/>
  <c r="O39" i="5"/>
  <c r="U36" i="5"/>
  <c r="V34" i="5"/>
  <c r="V30" i="5"/>
  <c r="V27" i="5"/>
  <c r="V32" i="5"/>
  <c r="V28" i="5"/>
  <c r="V35" i="5"/>
  <c r="V17" i="5"/>
  <c r="V15" i="5"/>
  <c r="V14" i="5"/>
  <c r="V13" i="5"/>
  <c r="V12" i="5"/>
  <c r="V11" i="5"/>
  <c r="V10" i="5"/>
  <c r="V9" i="5"/>
  <c r="V8" i="5"/>
  <c r="V7" i="5"/>
  <c r="V6" i="5"/>
  <c r="V5" i="5"/>
  <c r="V38" i="5" s="1"/>
  <c r="V33" i="5"/>
  <c r="V31" i="5"/>
  <c r="V26" i="5"/>
  <c r="V29" i="5"/>
  <c r="V25" i="5"/>
  <c r="V24" i="5"/>
  <c r="V23" i="5"/>
  <c r="V22" i="5"/>
  <c r="V21" i="5"/>
  <c r="V20" i="5"/>
  <c r="V19" i="5"/>
  <c r="V18" i="5"/>
  <c r="V16" i="5"/>
  <c r="W4" i="5"/>
  <c r="V35" i="4"/>
  <c r="V34" i="4"/>
  <c r="V33" i="4"/>
  <c r="V32" i="4"/>
  <c r="V31" i="4"/>
  <c r="V30" i="4"/>
  <c r="V29" i="4"/>
  <c r="V28" i="4"/>
  <c r="V27" i="4"/>
  <c r="V24" i="4"/>
  <c r="V26" i="4"/>
  <c r="V25" i="4"/>
  <c r="V23" i="4"/>
  <c r="V21" i="4"/>
  <c r="V19" i="4"/>
  <c r="V17" i="4"/>
  <c r="V15" i="4"/>
  <c r="V14" i="4"/>
  <c r="V13" i="4"/>
  <c r="V22" i="4"/>
  <c r="V18" i="4"/>
  <c r="V16" i="4"/>
  <c r="V20" i="4"/>
  <c r="W4" i="4"/>
  <c r="V12" i="4"/>
  <c r="V11" i="4"/>
  <c r="V10" i="4"/>
  <c r="V9" i="4"/>
  <c r="V8" i="4"/>
  <c r="V7" i="4"/>
  <c r="V5" i="4"/>
  <c r="V38" i="4" s="1"/>
  <c r="V6" i="4"/>
  <c r="U37" i="5" l="1"/>
  <c r="P39" i="5"/>
  <c r="V36" i="5"/>
  <c r="W35" i="5"/>
  <c r="W34" i="5"/>
  <c r="W33" i="5"/>
  <c r="W32" i="5"/>
  <c r="W31" i="5"/>
  <c r="W30" i="5"/>
  <c r="W29" i="5"/>
  <c r="W28" i="5"/>
  <c r="W26" i="5"/>
  <c r="W25" i="5"/>
  <c r="W23" i="5"/>
  <c r="W21" i="5"/>
  <c r="W19" i="5"/>
  <c r="W24" i="5"/>
  <c r="W22" i="5"/>
  <c r="W20" i="5"/>
  <c r="W18" i="5"/>
  <c r="W27" i="5"/>
  <c r="W15" i="5"/>
  <c r="W13" i="5"/>
  <c r="W11" i="5"/>
  <c r="W9" i="5"/>
  <c r="W7" i="5"/>
  <c r="W6" i="5"/>
  <c r="X4" i="5"/>
  <c r="W16" i="5"/>
  <c r="W17" i="5"/>
  <c r="W14" i="5"/>
  <c r="W12" i="5"/>
  <c r="W10" i="5"/>
  <c r="W8" i="5"/>
  <c r="W5" i="5"/>
  <c r="W38" i="5" s="1"/>
  <c r="W32" i="4"/>
  <c r="W31" i="4"/>
  <c r="W30" i="4"/>
  <c r="W29" i="4"/>
  <c r="W28" i="4"/>
  <c r="W27" i="4"/>
  <c r="W24" i="4"/>
  <c r="W34" i="4"/>
  <c r="W21" i="4"/>
  <c r="W20" i="4"/>
  <c r="W35" i="4"/>
  <c r="W25" i="4"/>
  <c r="W15" i="4"/>
  <c r="W14" i="4"/>
  <c r="W13" i="4"/>
  <c r="W12" i="4"/>
  <c r="W11" i="4"/>
  <c r="W10" i="4"/>
  <c r="W9" i="4"/>
  <c r="W8" i="4"/>
  <c r="W7" i="4"/>
  <c r="W6" i="4"/>
  <c r="W5" i="4"/>
  <c r="W38" i="4" s="1"/>
  <c r="W33" i="4"/>
  <c r="W23" i="4"/>
  <c r="W22" i="4"/>
  <c r="W17" i="4"/>
  <c r="W16" i="4"/>
  <c r="W19" i="4"/>
  <c r="W18" i="4"/>
  <c r="W26" i="4"/>
  <c r="X4" i="4"/>
  <c r="V37" i="5" l="1"/>
  <c r="Q39" i="5"/>
  <c r="X35" i="5"/>
  <c r="X31" i="5"/>
  <c r="X33" i="5"/>
  <c r="X29" i="5"/>
  <c r="X27" i="5"/>
  <c r="X30" i="5"/>
  <c r="X28" i="5"/>
  <c r="X26" i="5"/>
  <c r="X16" i="5"/>
  <c r="X17" i="5"/>
  <c r="X15" i="5"/>
  <c r="X14" i="5"/>
  <c r="X13" i="5"/>
  <c r="X12" i="5"/>
  <c r="X11" i="5"/>
  <c r="X10" i="5"/>
  <c r="X9" i="5"/>
  <c r="X8" i="5"/>
  <c r="X32" i="5"/>
  <c r="X24" i="5"/>
  <c r="X20" i="5"/>
  <c r="X7" i="5"/>
  <c r="X6" i="5"/>
  <c r="Y4" i="5"/>
  <c r="X25" i="5"/>
  <c r="X21" i="5"/>
  <c r="X34" i="5"/>
  <c r="X22" i="5"/>
  <c r="X18" i="5"/>
  <c r="X5" i="5"/>
  <c r="X38" i="5" s="1"/>
  <c r="X23" i="5"/>
  <c r="X19" i="5"/>
  <c r="W36" i="5"/>
  <c r="X35" i="4"/>
  <c r="X34" i="4"/>
  <c r="X33" i="4"/>
  <c r="X26" i="4"/>
  <c r="X25" i="4"/>
  <c r="X24" i="4"/>
  <c r="X22" i="4"/>
  <c r="X20" i="4"/>
  <c r="X29" i="4"/>
  <c r="X23" i="4"/>
  <c r="X18" i="4"/>
  <c r="X16" i="4"/>
  <c r="X31" i="4"/>
  <c r="X27" i="4"/>
  <c r="X19" i="4"/>
  <c r="X17" i="4"/>
  <c r="X15" i="4"/>
  <c r="X14" i="4"/>
  <c r="X13" i="4"/>
  <c r="X12" i="4"/>
  <c r="X28" i="4"/>
  <c r="X32" i="4"/>
  <c r="X21" i="4"/>
  <c r="Y4" i="4"/>
  <c r="X30" i="4"/>
  <c r="X11" i="4"/>
  <c r="X10" i="4"/>
  <c r="X9" i="4"/>
  <c r="X8" i="4"/>
  <c r="X7" i="4"/>
  <c r="X6" i="4"/>
  <c r="X5" i="4"/>
  <c r="X38" i="4" s="1"/>
  <c r="W37" i="5" l="1"/>
  <c r="R39" i="5"/>
  <c r="X36" i="5"/>
  <c r="Y35" i="5"/>
  <c r="Y34" i="5"/>
  <c r="Y33" i="5"/>
  <c r="Y32" i="5"/>
  <c r="Y31" i="5"/>
  <c r="Y30" i="5"/>
  <c r="Y29" i="5"/>
  <c r="Y28" i="5"/>
  <c r="Y27" i="5"/>
  <c r="Y26" i="5"/>
  <c r="Y24" i="5"/>
  <c r="Y22" i="5"/>
  <c r="Y20" i="5"/>
  <c r="Y18" i="5"/>
  <c r="Y25" i="5"/>
  <c r="Y23" i="5"/>
  <c r="Y21" i="5"/>
  <c r="Y19" i="5"/>
  <c r="Z4" i="5"/>
  <c r="Y15" i="5"/>
  <c r="Y13" i="5"/>
  <c r="Y11" i="5"/>
  <c r="Y9" i="5"/>
  <c r="Y16" i="5"/>
  <c r="Y17" i="5"/>
  <c r="Y14" i="5"/>
  <c r="Y12" i="5"/>
  <c r="Y10" i="5"/>
  <c r="Y8" i="5"/>
  <c r="Y7" i="5"/>
  <c r="Y6" i="5"/>
  <c r="Y5" i="5"/>
  <c r="Y38" i="5" s="1"/>
  <c r="Y35" i="4"/>
  <c r="Y33" i="4"/>
  <c r="Y34" i="4"/>
  <c r="Y32" i="4"/>
  <c r="Y31" i="4"/>
  <c r="Y30" i="4"/>
  <c r="Y29" i="4"/>
  <c r="Y28" i="4"/>
  <c r="Y27" i="4"/>
  <c r="Y25" i="4"/>
  <c r="Y22" i="4"/>
  <c r="Y21" i="4"/>
  <c r="Y26" i="4"/>
  <c r="Y23" i="4"/>
  <c r="Y17" i="4"/>
  <c r="Y16" i="4"/>
  <c r="Y24" i="4"/>
  <c r="Y19" i="4"/>
  <c r="Y18" i="4"/>
  <c r="Y11" i="4"/>
  <c r="Y10" i="4"/>
  <c r="Y9" i="4"/>
  <c r="Y8" i="4"/>
  <c r="Y7" i="4"/>
  <c r="Y6" i="4"/>
  <c r="Y5" i="4"/>
  <c r="Y38" i="4" s="1"/>
  <c r="Y20" i="4"/>
  <c r="Y15" i="4"/>
  <c r="Y14" i="4"/>
  <c r="Y13" i="4"/>
  <c r="Y12" i="4"/>
  <c r="Z4" i="4"/>
  <c r="X37" i="5" l="1"/>
  <c r="S39" i="5"/>
  <c r="Y36" i="5"/>
  <c r="Z32" i="5"/>
  <c r="Z28" i="5"/>
  <c r="Z34" i="5"/>
  <c r="Z30" i="5"/>
  <c r="Z26" i="5"/>
  <c r="Z33" i="5"/>
  <c r="Z31" i="5"/>
  <c r="Z25" i="5"/>
  <c r="Z24" i="5"/>
  <c r="Z23" i="5"/>
  <c r="Z22" i="5"/>
  <c r="Z21" i="5"/>
  <c r="Z20" i="5"/>
  <c r="Z19" i="5"/>
  <c r="Z18" i="5"/>
  <c r="Z17" i="5"/>
  <c r="Z15" i="5"/>
  <c r="Z14" i="5"/>
  <c r="Z13" i="5"/>
  <c r="Z12" i="5"/>
  <c r="Z11" i="5"/>
  <c r="Z10" i="5"/>
  <c r="Z9" i="5"/>
  <c r="Z8" i="5"/>
  <c r="Z7" i="5"/>
  <c r="Z6" i="5"/>
  <c r="Z5" i="5"/>
  <c r="Z38" i="5" s="1"/>
  <c r="Z29" i="5"/>
  <c r="Z27" i="5"/>
  <c r="Z16" i="5"/>
  <c r="Z35" i="5"/>
  <c r="AA4" i="5"/>
  <c r="Z35" i="4"/>
  <c r="Z34" i="4"/>
  <c r="Z33" i="4"/>
  <c r="Z32" i="4"/>
  <c r="Z31" i="4"/>
  <c r="Z30" i="4"/>
  <c r="Z29" i="4"/>
  <c r="Z28" i="4"/>
  <c r="Z27" i="4"/>
  <c r="Z24" i="4"/>
  <c r="Z26" i="4"/>
  <c r="Z25" i="4"/>
  <c r="Z23" i="4"/>
  <c r="Z21" i="4"/>
  <c r="Z20" i="4"/>
  <c r="Z19" i="4"/>
  <c r="Z17" i="4"/>
  <c r="Z15" i="4"/>
  <c r="Z14" i="4"/>
  <c r="Z13" i="4"/>
  <c r="Z12" i="4"/>
  <c r="Z18" i="4"/>
  <c r="Z16" i="4"/>
  <c r="Z22" i="4"/>
  <c r="AA4" i="4"/>
  <c r="Z11" i="4"/>
  <c r="Z10" i="4"/>
  <c r="Z9" i="4"/>
  <c r="Z8" i="4"/>
  <c r="Z7" i="4"/>
  <c r="Z6" i="4"/>
  <c r="Z5" i="4"/>
  <c r="Z38" i="4" s="1"/>
  <c r="Y37" i="5" l="1"/>
  <c r="T39" i="5"/>
  <c r="Z36" i="5"/>
  <c r="AA35" i="5"/>
  <c r="AA34" i="5"/>
  <c r="AA33" i="5"/>
  <c r="AA32" i="5"/>
  <c r="AA31" i="5"/>
  <c r="AA30" i="5"/>
  <c r="AA29" i="5"/>
  <c r="AA28" i="5"/>
  <c r="AA27" i="5"/>
  <c r="AA25" i="5"/>
  <c r="AA23" i="5"/>
  <c r="AA21" i="5"/>
  <c r="AA19" i="5"/>
  <c r="AA24" i="5"/>
  <c r="AA22" i="5"/>
  <c r="AA20" i="5"/>
  <c r="AA18" i="5"/>
  <c r="AA16" i="5"/>
  <c r="AA5" i="5"/>
  <c r="AA38" i="5" s="1"/>
  <c r="AA17" i="5"/>
  <c r="AA14" i="5"/>
  <c r="AA12" i="5"/>
  <c r="AA10" i="5"/>
  <c r="AA8" i="5"/>
  <c r="AA26" i="5"/>
  <c r="AA7" i="5"/>
  <c r="AA6" i="5"/>
  <c r="AA15" i="5"/>
  <c r="AA13" i="5"/>
  <c r="AA11" i="5"/>
  <c r="AA9" i="5"/>
  <c r="AA35" i="4"/>
  <c r="AA30" i="4"/>
  <c r="AA33" i="4"/>
  <c r="AA32" i="4"/>
  <c r="AA28" i="4"/>
  <c r="AA24" i="4"/>
  <c r="AA23" i="4"/>
  <c r="AA22" i="4"/>
  <c r="AA31" i="4"/>
  <c r="AA19" i="4"/>
  <c r="AA18" i="4"/>
  <c r="AA11" i="4"/>
  <c r="AA10" i="4"/>
  <c r="AA9" i="4"/>
  <c r="AA8" i="4"/>
  <c r="AA7" i="4"/>
  <c r="AA6" i="4"/>
  <c r="AA5" i="4"/>
  <c r="AA38" i="4" s="1"/>
  <c r="AA29" i="4"/>
  <c r="AA21" i="4"/>
  <c r="AA34" i="4"/>
  <c r="AA27" i="4"/>
  <c r="AA26" i="4"/>
  <c r="AA20" i="4"/>
  <c r="AA15" i="4"/>
  <c r="AA14" i="4"/>
  <c r="AA13" i="4"/>
  <c r="AA12" i="4"/>
  <c r="AA25" i="4"/>
  <c r="AA17" i="4"/>
  <c r="AA16" i="4"/>
  <c r="F34" i="2"/>
  <c r="F35" i="2"/>
  <c r="F15" i="2"/>
  <c r="F16" i="2"/>
  <c r="F17" i="2"/>
  <c r="F18" i="2"/>
  <c r="F19" i="2"/>
  <c r="F20" i="2"/>
  <c r="F21" i="2"/>
  <c r="F22" i="2"/>
  <c r="F23" i="2"/>
  <c r="F24" i="2"/>
  <c r="F25" i="2"/>
  <c r="F26" i="2"/>
  <c r="F27" i="2"/>
  <c r="F28" i="2"/>
  <c r="F29" i="2"/>
  <c r="F30" i="2"/>
  <c r="F31" i="2"/>
  <c r="F32" i="2"/>
  <c r="F33" i="2"/>
  <c r="F7" i="2"/>
  <c r="F8" i="2"/>
  <c r="F9" i="2"/>
  <c r="F10" i="2"/>
  <c r="F11" i="2"/>
  <c r="F12" i="2"/>
  <c r="F13" i="2"/>
  <c r="F14" i="2"/>
  <c r="F6" i="2"/>
  <c r="Z37" i="5" l="1"/>
  <c r="U39" i="5"/>
  <c r="AA36" i="5"/>
  <c r="C15" i="2"/>
  <c r="E15" i="2" s="1"/>
  <c r="D15" i="2"/>
  <c r="C16" i="2"/>
  <c r="E16" i="2" s="1"/>
  <c r="D16" i="2"/>
  <c r="C17" i="2"/>
  <c r="E17" i="2" s="1"/>
  <c r="D17" i="2"/>
  <c r="C18" i="2"/>
  <c r="E18" i="2" s="1"/>
  <c r="D18" i="2"/>
  <c r="C19" i="2"/>
  <c r="E19" i="2" s="1"/>
  <c r="D19" i="2"/>
  <c r="C20" i="2"/>
  <c r="E20" i="2" s="1"/>
  <c r="D20" i="2"/>
  <c r="C21" i="2"/>
  <c r="E21" i="2" s="1"/>
  <c r="D21" i="2"/>
  <c r="C22" i="2"/>
  <c r="E22" i="2" s="1"/>
  <c r="D22" i="2"/>
  <c r="C23" i="2"/>
  <c r="E23" i="2" s="1"/>
  <c r="D23" i="2"/>
  <c r="C24" i="2"/>
  <c r="E24" i="2" s="1"/>
  <c r="D24" i="2"/>
  <c r="C25" i="2"/>
  <c r="E25" i="2" s="1"/>
  <c r="D25" i="2"/>
  <c r="C26" i="2"/>
  <c r="E26" i="2" s="1"/>
  <c r="D26" i="2"/>
  <c r="AM10" i="2"/>
  <c r="AM11" i="2"/>
  <c r="AM12" i="2"/>
  <c r="AM13" i="2"/>
  <c r="AM14" i="2"/>
  <c r="AM25" i="2"/>
  <c r="AM26" i="2"/>
  <c r="AM27" i="2"/>
  <c r="AM28" i="2"/>
  <c r="AM29" i="2"/>
  <c r="AM30" i="2"/>
  <c r="AM31" i="2"/>
  <c r="AM32" i="2"/>
  <c r="AM33" i="2"/>
  <c r="AN33" i="2" s="1"/>
  <c r="AM34" i="2"/>
  <c r="AM35" i="2"/>
  <c r="C10" i="2"/>
  <c r="E10" i="2" s="1"/>
  <c r="D10" i="2"/>
  <c r="C11" i="2"/>
  <c r="E11" i="2" s="1"/>
  <c r="D11" i="2"/>
  <c r="C12" i="2"/>
  <c r="E12" i="2" s="1"/>
  <c r="D12" i="2"/>
  <c r="C14" i="2"/>
  <c r="E14" i="2" s="1"/>
  <c r="D14" i="2"/>
  <c r="C27" i="2"/>
  <c r="E27" i="2" s="1"/>
  <c r="D27" i="2"/>
  <c r="C28" i="2"/>
  <c r="E28" i="2" s="1"/>
  <c r="D28" i="2"/>
  <c r="C29" i="2"/>
  <c r="E29" i="2" s="1"/>
  <c r="D29" i="2"/>
  <c r="C30" i="2"/>
  <c r="E30" i="2" s="1"/>
  <c r="D30" i="2"/>
  <c r="C31" i="2"/>
  <c r="E31" i="2" s="1"/>
  <c r="D31" i="2"/>
  <c r="C32" i="2"/>
  <c r="E32" i="2" s="1"/>
  <c r="D32" i="2"/>
  <c r="C33" i="2"/>
  <c r="E33" i="2" s="1"/>
  <c r="D33" i="2"/>
  <c r="C34" i="2"/>
  <c r="E34" i="2" s="1"/>
  <c r="D34" i="2"/>
  <c r="C35" i="2"/>
  <c r="E35" i="2" s="1"/>
  <c r="D35" i="2"/>
  <c r="C13" i="2"/>
  <c r="E13" i="2" s="1"/>
  <c r="D13" i="2"/>
  <c r="AM7" i="2"/>
  <c r="AM8" i="2"/>
  <c r="AM9" i="2"/>
  <c r="AA37" i="5" l="1"/>
  <c r="V39" i="5"/>
  <c r="AN9" i="2"/>
  <c r="AN7" i="2"/>
  <c r="AN32" i="2"/>
  <c r="AN28" i="2"/>
  <c r="AN14" i="2"/>
  <c r="AN10" i="2"/>
  <c r="AN8" i="2"/>
  <c r="AN35" i="2"/>
  <c r="AN25" i="2"/>
  <c r="AN29" i="2"/>
  <c r="AN12" i="2"/>
  <c r="AN11" i="2"/>
  <c r="AN13" i="2"/>
  <c r="AN26" i="2"/>
  <c r="AN27" i="2"/>
  <c r="AN34" i="2"/>
  <c r="AN31" i="2"/>
  <c r="AN30" i="2"/>
  <c r="D7" i="2"/>
  <c r="D8" i="2"/>
  <c r="D9" i="2"/>
  <c r="D6" i="2"/>
  <c r="W39" i="5" l="1"/>
  <c r="C7" i="2"/>
  <c r="E7" i="2" s="1"/>
  <c r="C8" i="2"/>
  <c r="E8" i="2" s="1"/>
  <c r="C9" i="2"/>
  <c r="E9" i="2" s="1"/>
  <c r="C6" i="2"/>
  <c r="E6" i="2" s="1"/>
  <c r="X39" i="5" l="1"/>
  <c r="H4" i="2"/>
  <c r="AO6" i="2" s="1"/>
  <c r="AP6" i="2" s="1"/>
  <c r="AQ6" i="2" s="1"/>
  <c r="AR6" i="2" s="1"/>
  <c r="AS6" i="2" s="1"/>
  <c r="Y39" i="5" l="1"/>
  <c r="AO15" i="2"/>
  <c r="AP15" i="2" s="1"/>
  <c r="AQ15" i="2" s="1"/>
  <c r="AR15" i="2" s="1"/>
  <c r="AS15" i="2" s="1"/>
  <c r="AO19" i="2"/>
  <c r="AP19" i="2" s="1"/>
  <c r="AQ19" i="2" s="1"/>
  <c r="AR19" i="2" s="1"/>
  <c r="AS19" i="2" s="1"/>
  <c r="AO23" i="2"/>
  <c r="AP23" i="2" s="1"/>
  <c r="AQ23" i="2" s="1"/>
  <c r="AR23" i="2" s="1"/>
  <c r="AS23" i="2" s="1"/>
  <c r="AO16" i="2"/>
  <c r="AP16" i="2" s="1"/>
  <c r="AQ16" i="2" s="1"/>
  <c r="AR16" i="2" s="1"/>
  <c r="AS16" i="2" s="1"/>
  <c r="AO20" i="2"/>
  <c r="AP20" i="2" s="1"/>
  <c r="AQ20" i="2" s="1"/>
  <c r="AR20" i="2" s="1"/>
  <c r="AS20" i="2" s="1"/>
  <c r="AO24" i="2"/>
  <c r="AP24" i="2" s="1"/>
  <c r="AQ24" i="2" s="1"/>
  <c r="AR24" i="2" s="1"/>
  <c r="AS24" i="2" s="1"/>
  <c r="AO18" i="2"/>
  <c r="AP18" i="2" s="1"/>
  <c r="AQ18" i="2" s="1"/>
  <c r="AR18" i="2" s="1"/>
  <c r="AS18" i="2" s="1"/>
  <c r="AO22" i="2"/>
  <c r="AP22" i="2" s="1"/>
  <c r="AQ22" i="2" s="1"/>
  <c r="AR22" i="2" s="1"/>
  <c r="AS22" i="2" s="1"/>
  <c r="AO17" i="2"/>
  <c r="AP17" i="2" s="1"/>
  <c r="AQ17" i="2" s="1"/>
  <c r="AR17" i="2" s="1"/>
  <c r="AS17" i="2" s="1"/>
  <c r="AO21" i="2"/>
  <c r="AP21" i="2" s="1"/>
  <c r="AQ21" i="2" s="1"/>
  <c r="AR21" i="2" s="1"/>
  <c r="AS21" i="2" s="1"/>
  <c r="AO11" i="2"/>
  <c r="AP11" i="2" s="1"/>
  <c r="AQ11" i="2" s="1"/>
  <c r="AO10" i="2"/>
  <c r="AO35" i="2"/>
  <c r="AP35" i="2" s="1"/>
  <c r="AQ35" i="2" s="1"/>
  <c r="AO33" i="2"/>
  <c r="AP33" i="2" s="1"/>
  <c r="AQ33" i="2" s="1"/>
  <c r="AO8" i="2"/>
  <c r="AP8" i="2" s="1"/>
  <c r="AQ8" i="2" s="1"/>
  <c r="AO9" i="2"/>
  <c r="AO7" i="2"/>
  <c r="AO31" i="2"/>
  <c r="AP31" i="2" s="1"/>
  <c r="AQ31" i="2" s="1"/>
  <c r="AO25" i="2"/>
  <c r="AP25" i="2" s="1"/>
  <c r="AQ25" i="2" s="1"/>
  <c r="AO29" i="2"/>
  <c r="AP29" i="2" s="1"/>
  <c r="AQ29" i="2" s="1"/>
  <c r="AO14" i="2"/>
  <c r="AP14" i="2" s="1"/>
  <c r="AQ14" i="2" s="1"/>
  <c r="AO26" i="2"/>
  <c r="AP26" i="2" s="1"/>
  <c r="AQ26" i="2" s="1"/>
  <c r="AO27" i="2"/>
  <c r="AP27" i="2" s="1"/>
  <c r="AQ27" i="2" s="1"/>
  <c r="AO30" i="2"/>
  <c r="AP30" i="2" s="1"/>
  <c r="AQ30" i="2" s="1"/>
  <c r="AO32" i="2"/>
  <c r="AO12" i="2"/>
  <c r="AP12" i="2" s="1"/>
  <c r="AQ12" i="2" s="1"/>
  <c r="AO34" i="2"/>
  <c r="AP34" i="2" s="1"/>
  <c r="AQ34" i="2" s="1"/>
  <c r="AO28" i="2"/>
  <c r="AP28" i="2" s="1"/>
  <c r="AQ28" i="2" s="1"/>
  <c r="AO13" i="2"/>
  <c r="AP13" i="2" s="1"/>
  <c r="AQ13" i="2" s="1"/>
  <c r="H5" i="2"/>
  <c r="H38" i="2" s="1"/>
  <c r="I4" i="2"/>
  <c r="AR28" i="2" l="1"/>
  <c r="AS28" i="2" s="1"/>
  <c r="H16" i="2"/>
  <c r="AR14" i="2"/>
  <c r="AS14" i="2" s="1"/>
  <c r="AR35" i="2"/>
  <c r="AS35" i="2" s="1"/>
  <c r="H15" i="2"/>
  <c r="AR26" i="2"/>
  <c r="AS26" i="2" s="1"/>
  <c r="H24" i="2"/>
  <c r="H20" i="2"/>
  <c r="AR12" i="2"/>
  <c r="AS12" i="2" s="1"/>
  <c r="H23" i="2"/>
  <c r="AR13" i="2"/>
  <c r="AS13" i="2" s="1"/>
  <c r="AR31" i="2"/>
  <c r="AS31" i="2" s="1"/>
  <c r="H21" i="2"/>
  <c r="AR27" i="2"/>
  <c r="AS27" i="2" s="1"/>
  <c r="AR33" i="2"/>
  <c r="H17" i="2"/>
  <c r="H19" i="2"/>
  <c r="Z39" i="5"/>
  <c r="AA39" i="5"/>
  <c r="H18" i="2"/>
  <c r="H22" i="2"/>
  <c r="AR34" i="2"/>
  <c r="AS34" i="2" s="1"/>
  <c r="AR30" i="2"/>
  <c r="AS30" i="2" s="1"/>
  <c r="AR29" i="2"/>
  <c r="AS29" i="2" s="1"/>
  <c r="AR25" i="2"/>
  <c r="AS25" i="2" s="1"/>
  <c r="H25" i="2" s="1"/>
  <c r="AR11" i="2"/>
  <c r="AS11" i="2" s="1"/>
  <c r="H11" i="2" s="1"/>
  <c r="AS33" i="2"/>
  <c r="H33" i="2" s="1"/>
  <c r="AP10" i="2"/>
  <c r="AP32" i="2"/>
  <c r="I15" i="2"/>
  <c r="I17" i="2"/>
  <c r="I20" i="2"/>
  <c r="I23" i="2"/>
  <c r="I18" i="2"/>
  <c r="I22" i="2"/>
  <c r="I24" i="2"/>
  <c r="I16" i="2"/>
  <c r="I19" i="2"/>
  <c r="I21" i="2"/>
  <c r="J4" i="2"/>
  <c r="AP9" i="2"/>
  <c r="AP7" i="2"/>
  <c r="AR8" i="2"/>
  <c r="AS8" i="2" s="1"/>
  <c r="I5" i="2"/>
  <c r="I38" i="2" s="1"/>
  <c r="I28" i="2" l="1"/>
  <c r="I12" i="2"/>
  <c r="I35" i="2"/>
  <c r="H28" i="2"/>
  <c r="H35" i="2"/>
  <c r="I31" i="2"/>
  <c r="H29" i="2"/>
  <c r="H12" i="2"/>
  <c r="I14" i="2"/>
  <c r="H14" i="2"/>
  <c r="I26" i="2"/>
  <c r="H26" i="2"/>
  <c r="H30" i="2"/>
  <c r="I29" i="2"/>
  <c r="I13" i="2"/>
  <c r="I27" i="2"/>
  <c r="I30" i="2"/>
  <c r="H27" i="2"/>
  <c r="H31" i="2"/>
  <c r="H34" i="2"/>
  <c r="I34" i="2"/>
  <c r="I25" i="2"/>
  <c r="I33" i="2"/>
  <c r="I11" i="2"/>
  <c r="AQ10" i="2"/>
  <c r="AQ32" i="2"/>
  <c r="J18" i="2"/>
  <c r="J15" i="2"/>
  <c r="J17" i="2"/>
  <c r="J20" i="2"/>
  <c r="J16" i="2"/>
  <c r="J19" i="2"/>
  <c r="J21" i="2"/>
  <c r="J22" i="2"/>
  <c r="J24" i="2"/>
  <c r="J23" i="2"/>
  <c r="J25" i="2"/>
  <c r="J26" i="2"/>
  <c r="J27" i="2"/>
  <c r="J11" i="2"/>
  <c r="J31" i="2"/>
  <c r="J33" i="2"/>
  <c r="J12" i="2"/>
  <c r="J35" i="2"/>
  <c r="J29" i="2"/>
  <c r="J34" i="2"/>
  <c r="J30" i="2"/>
  <c r="J14" i="2"/>
  <c r="J28" i="2"/>
  <c r="J13" i="2"/>
  <c r="H13" i="2"/>
  <c r="K4" i="2"/>
  <c r="I6" i="2"/>
  <c r="AQ9" i="2"/>
  <c r="AR9" i="2" s="1"/>
  <c r="AS9" i="2" s="1"/>
  <c r="AQ7" i="2"/>
  <c r="H8" i="2"/>
  <c r="I8" i="2"/>
  <c r="J5" i="2"/>
  <c r="J38" i="2" s="1"/>
  <c r="J6" i="2"/>
  <c r="J8" i="2"/>
  <c r="H6" i="2" l="1"/>
  <c r="AR10" i="2"/>
  <c r="AR32" i="2"/>
  <c r="K16" i="2"/>
  <c r="K19" i="2"/>
  <c r="K21" i="2"/>
  <c r="K24" i="2"/>
  <c r="K18" i="2"/>
  <c r="K15" i="2"/>
  <c r="K17" i="2"/>
  <c r="K20" i="2"/>
  <c r="K23" i="2"/>
  <c r="K22" i="2"/>
  <c r="K26" i="2"/>
  <c r="K25" i="2"/>
  <c r="K31" i="2"/>
  <c r="K11" i="2"/>
  <c r="K29" i="2"/>
  <c r="K27" i="2"/>
  <c r="K12" i="2"/>
  <c r="K33" i="2"/>
  <c r="K35" i="2"/>
  <c r="K34" i="2"/>
  <c r="K30" i="2"/>
  <c r="K14" i="2"/>
  <c r="K28" i="2"/>
  <c r="K13" i="2"/>
  <c r="K9" i="2"/>
  <c r="J9" i="2"/>
  <c r="H9" i="2"/>
  <c r="L4" i="2"/>
  <c r="K5" i="2"/>
  <c r="K38" i="2" s="1"/>
  <c r="K6" i="2"/>
  <c r="K8" i="2"/>
  <c r="I9" i="2"/>
  <c r="AR7" i="2"/>
  <c r="AS7" i="2" s="1"/>
  <c r="AS10" i="2" l="1"/>
  <c r="H10" i="2" s="1"/>
  <c r="AS32" i="2"/>
  <c r="L32" i="2" s="1"/>
  <c r="L8" i="2"/>
  <c r="L22" i="2"/>
  <c r="L16" i="2"/>
  <c r="L19" i="2"/>
  <c r="L15" i="2"/>
  <c r="L17" i="2"/>
  <c r="L18" i="2"/>
  <c r="L20" i="2"/>
  <c r="L21" i="2"/>
  <c r="L23" i="2"/>
  <c r="L24" i="2"/>
  <c r="L25" i="2"/>
  <c r="L26" i="2"/>
  <c r="L27" i="2"/>
  <c r="L11" i="2"/>
  <c r="L29" i="2"/>
  <c r="L31" i="2"/>
  <c r="L12" i="2"/>
  <c r="L33" i="2"/>
  <c r="L35" i="2"/>
  <c r="L30" i="2"/>
  <c r="L34" i="2"/>
  <c r="L14" i="2"/>
  <c r="L28" i="2"/>
  <c r="L13" i="2"/>
  <c r="L5" i="2"/>
  <c r="L38" i="2" s="1"/>
  <c r="M4" i="2"/>
  <c r="L6" i="2"/>
  <c r="L9" i="2"/>
  <c r="L7" i="2"/>
  <c r="I7" i="2"/>
  <c r="K7" i="2"/>
  <c r="H7" i="2"/>
  <c r="J7" i="2"/>
  <c r="M5" i="2"/>
  <c r="M38" i="2" s="1"/>
  <c r="K10" i="2" l="1"/>
  <c r="L10" i="2"/>
  <c r="L36" i="2" s="1"/>
  <c r="L36" i="4" s="1"/>
  <c r="J10" i="2"/>
  <c r="I10" i="2"/>
  <c r="H32" i="2"/>
  <c r="H36" i="2" s="1"/>
  <c r="I32" i="2"/>
  <c r="K32" i="2"/>
  <c r="J32" i="2"/>
  <c r="M15" i="2"/>
  <c r="M17" i="2"/>
  <c r="M20" i="2"/>
  <c r="M23" i="2"/>
  <c r="M16" i="2"/>
  <c r="M19" i="2"/>
  <c r="M18" i="2"/>
  <c r="M21" i="2"/>
  <c r="M22" i="2"/>
  <c r="M24" i="2"/>
  <c r="M25" i="2"/>
  <c r="M26" i="2"/>
  <c r="M29" i="2"/>
  <c r="M27" i="2"/>
  <c r="M31" i="2"/>
  <c r="M10" i="2"/>
  <c r="M33" i="2"/>
  <c r="M35" i="2"/>
  <c r="M12" i="2"/>
  <c r="M11" i="2"/>
  <c r="M34" i="2"/>
  <c r="M32" i="2"/>
  <c r="M30" i="2"/>
  <c r="M28" i="2"/>
  <c r="M14" i="2"/>
  <c r="M13" i="2"/>
  <c r="N4" i="2"/>
  <c r="M9" i="2"/>
  <c r="M7" i="2"/>
  <c r="M6" i="2"/>
  <c r="M8" i="2"/>
  <c r="H36" i="4" l="1"/>
  <c r="H37" i="2"/>
  <c r="H39" i="2" s="1"/>
  <c r="I36" i="2"/>
  <c r="I36" i="4" s="1"/>
  <c r="J36" i="2"/>
  <c r="J36" i="4" s="1"/>
  <c r="K36" i="2"/>
  <c r="K36" i="4" s="1"/>
  <c r="M36" i="2"/>
  <c r="M36" i="4" s="1"/>
  <c r="N18" i="2"/>
  <c r="N15" i="2"/>
  <c r="N17" i="2"/>
  <c r="N20" i="2"/>
  <c r="N22" i="2"/>
  <c r="N24" i="2"/>
  <c r="N16" i="2"/>
  <c r="N19" i="2"/>
  <c r="N23" i="2"/>
  <c r="N21" i="2"/>
  <c r="N25" i="2"/>
  <c r="N26" i="2"/>
  <c r="N31" i="2"/>
  <c r="N27" i="2"/>
  <c r="N11" i="2"/>
  <c r="N35" i="2"/>
  <c r="N33" i="2"/>
  <c r="N29" i="2"/>
  <c r="N12" i="2"/>
  <c r="N10" i="2"/>
  <c r="N32" i="2"/>
  <c r="N30" i="2"/>
  <c r="N34" i="2"/>
  <c r="N28" i="2"/>
  <c r="N14" i="2"/>
  <c r="N8" i="2"/>
  <c r="N13" i="2"/>
  <c r="N7" i="2"/>
  <c r="N6" i="2"/>
  <c r="N5" i="2"/>
  <c r="N38" i="2" s="1"/>
  <c r="O4" i="2"/>
  <c r="N9" i="2"/>
  <c r="H37" i="4" l="1"/>
  <c r="I37" i="4" s="1"/>
  <c r="J37" i="4" s="1"/>
  <c r="K37" i="4" s="1"/>
  <c r="L37" i="4" s="1"/>
  <c r="M37" i="4" s="1"/>
  <c r="I37" i="2"/>
  <c r="N36" i="2"/>
  <c r="N36" i="4" s="1"/>
  <c r="O8" i="2"/>
  <c r="O16" i="2"/>
  <c r="O19" i="2"/>
  <c r="O21" i="2"/>
  <c r="O24" i="2"/>
  <c r="O18" i="2"/>
  <c r="O22" i="2"/>
  <c r="O15" i="2"/>
  <c r="O17" i="2"/>
  <c r="O20" i="2"/>
  <c r="O23" i="2"/>
  <c r="O25" i="2"/>
  <c r="O26" i="2"/>
  <c r="O6" i="2"/>
  <c r="O31" i="2"/>
  <c r="O27" i="2"/>
  <c r="O10" i="2"/>
  <c r="O33" i="2"/>
  <c r="O35" i="2"/>
  <c r="O12" i="2"/>
  <c r="O11" i="2"/>
  <c r="O29" i="2"/>
  <c r="O34" i="2"/>
  <c r="O32" i="2"/>
  <c r="O14" i="2"/>
  <c r="O30" i="2"/>
  <c r="O28" i="2"/>
  <c r="O5" i="2"/>
  <c r="O38" i="2" s="1"/>
  <c r="O13" i="2"/>
  <c r="O7" i="2"/>
  <c r="P4" i="2"/>
  <c r="P5" i="2" s="1"/>
  <c r="P38" i="2" s="1"/>
  <c r="O9" i="2"/>
  <c r="N37" i="4" l="1"/>
  <c r="H39" i="4"/>
  <c r="I39" i="4"/>
  <c r="J37" i="2"/>
  <c r="I39" i="2"/>
  <c r="O36" i="2"/>
  <c r="O36" i="4" s="1"/>
  <c r="P22" i="2"/>
  <c r="P16" i="2"/>
  <c r="P19" i="2"/>
  <c r="P21" i="2"/>
  <c r="P23" i="2"/>
  <c r="P24" i="2"/>
  <c r="P15" i="2"/>
  <c r="P17" i="2"/>
  <c r="P18" i="2"/>
  <c r="P20" i="2"/>
  <c r="P26" i="2"/>
  <c r="P25" i="2"/>
  <c r="P11" i="2"/>
  <c r="P29" i="2"/>
  <c r="P27" i="2"/>
  <c r="P10" i="2"/>
  <c r="P33" i="2"/>
  <c r="P31" i="2"/>
  <c r="P35" i="2"/>
  <c r="P12" i="2"/>
  <c r="P34" i="2"/>
  <c r="P14" i="2"/>
  <c r="P32" i="2"/>
  <c r="P30" i="2"/>
  <c r="P28" i="2"/>
  <c r="P13" i="2"/>
  <c r="P8" i="2"/>
  <c r="Q4" i="2"/>
  <c r="P9" i="2"/>
  <c r="P7" i="2"/>
  <c r="P6" i="2"/>
  <c r="Q7" i="2"/>
  <c r="O37" i="4" l="1"/>
  <c r="J39" i="4"/>
  <c r="K37" i="2"/>
  <c r="J39" i="2"/>
  <c r="P36" i="2"/>
  <c r="P36" i="4" s="1"/>
  <c r="Q15" i="2"/>
  <c r="Q17" i="2"/>
  <c r="Q20" i="2"/>
  <c r="Q23" i="2"/>
  <c r="Q18" i="2"/>
  <c r="Q21" i="2"/>
  <c r="Q22" i="2"/>
  <c r="Q24" i="2"/>
  <c r="Q16" i="2"/>
  <c r="Q19" i="2"/>
  <c r="Q25" i="2"/>
  <c r="Q26" i="2"/>
  <c r="Q31" i="2"/>
  <c r="Q27" i="2"/>
  <c r="Q11" i="2"/>
  <c r="Q10" i="2"/>
  <c r="Q29" i="2"/>
  <c r="Q35" i="2"/>
  <c r="Q12" i="2"/>
  <c r="Q33" i="2"/>
  <c r="Q34" i="2"/>
  <c r="Q32" i="2"/>
  <c r="Q30" i="2"/>
  <c r="Q28" i="2"/>
  <c r="Q14" i="2"/>
  <c r="Q5" i="2"/>
  <c r="Q38" i="2" s="1"/>
  <c r="Q6" i="2"/>
  <c r="Q13" i="2"/>
  <c r="Q8" i="2"/>
  <c r="Q9" i="2"/>
  <c r="R4" i="2"/>
  <c r="P37" i="4" l="1"/>
  <c r="K39" i="4"/>
  <c r="L37" i="2"/>
  <c r="K39" i="2"/>
  <c r="Q36" i="2"/>
  <c r="Q36" i="4" s="1"/>
  <c r="R18" i="2"/>
  <c r="R15" i="2"/>
  <c r="R17" i="2"/>
  <c r="R16" i="2"/>
  <c r="R19" i="2"/>
  <c r="R20" i="2"/>
  <c r="R23" i="2"/>
  <c r="R21" i="2"/>
  <c r="R22" i="2"/>
  <c r="R24" i="2"/>
  <c r="R26" i="2"/>
  <c r="R25" i="2"/>
  <c r="R31" i="2"/>
  <c r="R27" i="2"/>
  <c r="R29" i="2"/>
  <c r="R10" i="2"/>
  <c r="R12" i="2"/>
  <c r="R33" i="2"/>
  <c r="R35" i="2"/>
  <c r="R11" i="2"/>
  <c r="R34" i="2"/>
  <c r="R32" i="2"/>
  <c r="R30" i="2"/>
  <c r="R14" i="2"/>
  <c r="R28" i="2"/>
  <c r="R8" i="2"/>
  <c r="R13" i="2"/>
  <c r="R5" i="2"/>
  <c r="R38" i="2" s="1"/>
  <c r="R7" i="2"/>
  <c r="R6" i="2"/>
  <c r="R9" i="2"/>
  <c r="S4" i="2"/>
  <c r="S8" i="2" s="1"/>
  <c r="Q37" i="4" l="1"/>
  <c r="L39" i="4"/>
  <c r="M37" i="2"/>
  <c r="L39" i="2"/>
  <c r="R36" i="2"/>
  <c r="R36" i="4" s="1"/>
  <c r="S16" i="2"/>
  <c r="S19" i="2"/>
  <c r="S21" i="2"/>
  <c r="S24" i="2"/>
  <c r="S18" i="2"/>
  <c r="S15" i="2"/>
  <c r="S17" i="2"/>
  <c r="S22" i="2"/>
  <c r="S20" i="2"/>
  <c r="S23" i="2"/>
  <c r="S25" i="2"/>
  <c r="S26" i="2"/>
  <c r="S11" i="2"/>
  <c r="S27" i="2"/>
  <c r="S31" i="2"/>
  <c r="S12" i="2"/>
  <c r="S35" i="2"/>
  <c r="S29" i="2"/>
  <c r="S33" i="2"/>
  <c r="S10" i="2"/>
  <c r="S34" i="2"/>
  <c r="S32" i="2"/>
  <c r="S28" i="2"/>
  <c r="S14" i="2"/>
  <c r="S30" i="2"/>
  <c r="S6" i="2"/>
  <c r="S13" i="2"/>
  <c r="S9" i="2"/>
  <c r="T4" i="2"/>
  <c r="S5" i="2"/>
  <c r="S38" i="2" s="1"/>
  <c r="S7" i="2"/>
  <c r="R37" i="4" l="1"/>
  <c r="M39" i="4"/>
  <c r="M39" i="2"/>
  <c r="N37" i="2"/>
  <c r="S36" i="2"/>
  <c r="S36" i="4" s="1"/>
  <c r="T7" i="2"/>
  <c r="T22" i="2"/>
  <c r="T16" i="2"/>
  <c r="T19" i="2"/>
  <c r="T24" i="2"/>
  <c r="T15" i="2"/>
  <c r="T17" i="2"/>
  <c r="T18" i="2"/>
  <c r="T20" i="2"/>
  <c r="T21" i="2"/>
  <c r="T23" i="2"/>
  <c r="T25" i="2"/>
  <c r="T26" i="2"/>
  <c r="T12" i="2"/>
  <c r="T31" i="2"/>
  <c r="T27" i="2"/>
  <c r="T10" i="2"/>
  <c r="T35" i="2"/>
  <c r="T33" i="2"/>
  <c r="T29" i="2"/>
  <c r="T11" i="2"/>
  <c r="T34" i="2"/>
  <c r="T30" i="2"/>
  <c r="T32" i="2"/>
  <c r="T28" i="2"/>
  <c r="T14" i="2"/>
  <c r="T13" i="2"/>
  <c r="T9" i="2"/>
  <c r="U4" i="2"/>
  <c r="T6" i="2"/>
  <c r="T8" i="2"/>
  <c r="T5" i="2"/>
  <c r="T38" i="2" s="1"/>
  <c r="S37" i="4" l="1"/>
  <c r="N39" i="4"/>
  <c r="N39" i="2"/>
  <c r="O37" i="2"/>
  <c r="T36" i="2"/>
  <c r="T36" i="4" s="1"/>
  <c r="U15" i="2"/>
  <c r="U17" i="2"/>
  <c r="U20" i="2"/>
  <c r="U23" i="2"/>
  <c r="U21" i="2"/>
  <c r="U16" i="2"/>
  <c r="U19" i="2"/>
  <c r="U22" i="2"/>
  <c r="U24" i="2"/>
  <c r="U18" i="2"/>
  <c r="U25" i="2"/>
  <c r="U26" i="2"/>
  <c r="U31" i="2"/>
  <c r="U10" i="2"/>
  <c r="U33" i="2"/>
  <c r="U27" i="2"/>
  <c r="U12" i="2"/>
  <c r="U35" i="2"/>
  <c r="U29" i="2"/>
  <c r="U11" i="2"/>
  <c r="U30" i="2"/>
  <c r="U32" i="2"/>
  <c r="U14" i="2"/>
  <c r="U28" i="2"/>
  <c r="U34" i="2"/>
  <c r="U5" i="2"/>
  <c r="U38" i="2" s="1"/>
  <c r="U13" i="2"/>
  <c r="V4" i="2"/>
  <c r="U9" i="2"/>
  <c r="U7" i="2"/>
  <c r="U6" i="2"/>
  <c r="U8" i="2"/>
  <c r="T37" i="4" l="1"/>
  <c r="O39" i="4"/>
  <c r="O39" i="2"/>
  <c r="P37" i="2"/>
  <c r="U36" i="2"/>
  <c r="U36" i="4" s="1"/>
  <c r="V18" i="2"/>
  <c r="V15" i="2"/>
  <c r="V17" i="2"/>
  <c r="V23" i="2"/>
  <c r="V21" i="2"/>
  <c r="V16" i="2"/>
  <c r="V19" i="2"/>
  <c r="V22" i="2"/>
  <c r="V24" i="2"/>
  <c r="V20" i="2"/>
  <c r="V25" i="2"/>
  <c r="V26" i="2"/>
  <c r="V11" i="2"/>
  <c r="V31" i="2"/>
  <c r="V27" i="2"/>
  <c r="V10" i="2"/>
  <c r="V12" i="2"/>
  <c r="V33" i="2"/>
  <c r="V35" i="2"/>
  <c r="V29" i="2"/>
  <c r="V30" i="2"/>
  <c r="V32" i="2"/>
  <c r="V28" i="2"/>
  <c r="V34" i="2"/>
  <c r="V14" i="2"/>
  <c r="V6" i="2"/>
  <c r="V13" i="2"/>
  <c r="V9" i="2"/>
  <c r="W4" i="2"/>
  <c r="V8" i="2"/>
  <c r="V5" i="2"/>
  <c r="V38" i="2" s="1"/>
  <c r="V7" i="2"/>
  <c r="W5" i="2"/>
  <c r="W38" i="2" s="1"/>
  <c r="U37" i="4" l="1"/>
  <c r="P39" i="4"/>
  <c r="P39" i="2"/>
  <c r="Q37" i="2"/>
  <c r="V36" i="2"/>
  <c r="V36" i="4" s="1"/>
  <c r="W16" i="2"/>
  <c r="W19" i="2"/>
  <c r="W21" i="2"/>
  <c r="W24" i="2"/>
  <c r="W18" i="2"/>
  <c r="W20" i="2"/>
  <c r="W23" i="2"/>
  <c r="W15" i="2"/>
  <c r="W17" i="2"/>
  <c r="W22" i="2"/>
  <c r="W25" i="2"/>
  <c r="W26" i="2"/>
  <c r="W10" i="2"/>
  <c r="W11" i="2"/>
  <c r="W31" i="2"/>
  <c r="W27" i="2"/>
  <c r="W29" i="2"/>
  <c r="W12" i="2"/>
  <c r="W33" i="2"/>
  <c r="W35" i="2"/>
  <c r="W28" i="2"/>
  <c r="W14" i="2"/>
  <c r="W34" i="2"/>
  <c r="W32" i="2"/>
  <c r="W30" i="2"/>
  <c r="W7" i="2"/>
  <c r="W8" i="2"/>
  <c r="W13" i="2"/>
  <c r="W6" i="2"/>
  <c r="X4" i="2"/>
  <c r="W9" i="2"/>
  <c r="V37" i="4" l="1"/>
  <c r="Q39" i="4"/>
  <c r="Q39" i="2"/>
  <c r="R37" i="2"/>
  <c r="W36" i="2"/>
  <c r="W36" i="4" s="1"/>
  <c r="X22" i="2"/>
  <c r="X16" i="2"/>
  <c r="X19" i="2"/>
  <c r="X20" i="2"/>
  <c r="X21" i="2"/>
  <c r="X23" i="2"/>
  <c r="X15" i="2"/>
  <c r="X17" i="2"/>
  <c r="X18" i="2"/>
  <c r="X24" i="2"/>
  <c r="X25" i="2"/>
  <c r="X26" i="2"/>
  <c r="X7" i="2"/>
  <c r="X33" i="2"/>
  <c r="X31" i="2"/>
  <c r="X27" i="2"/>
  <c r="X12" i="2"/>
  <c r="X10" i="2"/>
  <c r="X11" i="2"/>
  <c r="X29" i="2"/>
  <c r="X35" i="2"/>
  <c r="X14" i="2"/>
  <c r="X34" i="2"/>
  <c r="X30" i="2"/>
  <c r="X32" i="2"/>
  <c r="X28" i="2"/>
  <c r="X13" i="2"/>
  <c r="X6" i="2"/>
  <c r="X8" i="2"/>
  <c r="Y4" i="2"/>
  <c r="X9" i="2"/>
  <c r="X5" i="2"/>
  <c r="X38" i="2" s="1"/>
  <c r="W37" i="4" l="1"/>
  <c r="R39" i="4"/>
  <c r="R39" i="2"/>
  <c r="S37" i="2"/>
  <c r="X36" i="2"/>
  <c r="X36" i="4" s="1"/>
  <c r="Y15" i="2"/>
  <c r="Y17" i="2"/>
  <c r="Y20" i="2"/>
  <c r="Y23" i="2"/>
  <c r="Y18" i="2"/>
  <c r="Y22" i="2"/>
  <c r="Y24" i="2"/>
  <c r="Y16" i="2"/>
  <c r="Y19" i="2"/>
  <c r="Y21" i="2"/>
  <c r="Y26" i="2"/>
  <c r="Y25" i="2"/>
  <c r="Y8" i="2"/>
  <c r="Y27" i="2"/>
  <c r="Y31" i="2"/>
  <c r="Y29" i="2"/>
  <c r="Y33" i="2"/>
  <c r="Y10" i="2"/>
  <c r="Y11" i="2"/>
  <c r="Y12" i="2"/>
  <c r="Y35" i="2"/>
  <c r="Y14" i="2"/>
  <c r="Y32" i="2"/>
  <c r="Y34" i="2"/>
  <c r="Y30" i="2"/>
  <c r="Y28" i="2"/>
  <c r="Y5" i="2"/>
  <c r="Y38" i="2" s="1"/>
  <c r="Y13" i="2"/>
  <c r="Y9" i="2"/>
  <c r="Z4" i="2"/>
  <c r="Z7" i="2" s="1"/>
  <c r="Y6" i="2"/>
  <c r="Y7" i="2"/>
  <c r="X37" i="4" l="1"/>
  <c r="S39" i="4"/>
  <c r="S39" i="2"/>
  <c r="T37" i="2"/>
  <c r="Y36" i="2"/>
  <c r="Y36" i="4" s="1"/>
  <c r="Z18" i="2"/>
  <c r="Z15" i="2"/>
  <c r="Z17" i="2"/>
  <c r="Z16" i="2"/>
  <c r="Z19" i="2"/>
  <c r="Z21" i="2"/>
  <c r="Z22" i="2"/>
  <c r="Z24" i="2"/>
  <c r="Z20" i="2"/>
  <c r="Z23" i="2"/>
  <c r="Z25" i="2"/>
  <c r="Z26" i="2"/>
  <c r="Z27" i="2"/>
  <c r="Z31" i="2"/>
  <c r="Z11" i="2"/>
  <c r="Z10" i="2"/>
  <c r="Z35" i="2"/>
  <c r="Z29" i="2"/>
  <c r="Z33" i="2"/>
  <c r="Z12" i="2"/>
  <c r="Z34" i="2"/>
  <c r="Z32" i="2"/>
  <c r="Z14" i="2"/>
  <c r="Z30" i="2"/>
  <c r="Z28" i="2"/>
  <c r="Z6" i="2"/>
  <c r="Z5" i="2"/>
  <c r="Z38" i="2" s="1"/>
  <c r="Z8" i="2"/>
  <c r="Z13" i="2"/>
  <c r="AA4" i="2"/>
  <c r="Z9" i="2"/>
  <c r="Y37" i="4" l="1"/>
  <c r="T39" i="4"/>
  <c r="T39" i="2"/>
  <c r="U37" i="2"/>
  <c r="Z36" i="2"/>
  <c r="Z36" i="4" s="1"/>
  <c r="AA16" i="2"/>
  <c r="AA19" i="2"/>
  <c r="AA21" i="2"/>
  <c r="AA24" i="2"/>
  <c r="AA18" i="2"/>
  <c r="AA15" i="2"/>
  <c r="AA17" i="2"/>
  <c r="AA23" i="2"/>
  <c r="AA22" i="2"/>
  <c r="AA20" i="2"/>
  <c r="AA26" i="2"/>
  <c r="AA25" i="2"/>
  <c r="AA6" i="2"/>
  <c r="AA29" i="2"/>
  <c r="AA11" i="2"/>
  <c r="AA27" i="2"/>
  <c r="AA10" i="2"/>
  <c r="AA33" i="2"/>
  <c r="AA35" i="2"/>
  <c r="AA12" i="2"/>
  <c r="AA31" i="2"/>
  <c r="AA34" i="2"/>
  <c r="AA30" i="2"/>
  <c r="AA14" i="2"/>
  <c r="AA32" i="2"/>
  <c r="AA28" i="2"/>
  <c r="AA13" i="2"/>
  <c r="AA9" i="2"/>
  <c r="AA8" i="2"/>
  <c r="AA5" i="2"/>
  <c r="AA38" i="2" s="1"/>
  <c r="AA7" i="2"/>
  <c r="Z37" i="4" l="1"/>
  <c r="U39" i="4"/>
  <c r="U39" i="2"/>
  <c r="V37" i="2"/>
  <c r="AA36" i="2"/>
  <c r="AA36" i="4" s="1"/>
  <c r="AA37" i="4" l="1"/>
  <c r="V39" i="4"/>
  <c r="V39" i="2"/>
  <c r="W37" i="2"/>
  <c r="W39" i="4" l="1"/>
  <c r="W39" i="2"/>
  <c r="X37" i="2"/>
  <c r="X39" i="4" l="1"/>
  <c r="X39" i="2"/>
  <c r="Y37" i="2"/>
  <c r="Y39" i="4" l="1"/>
  <c r="Y39" i="2"/>
  <c r="Z37" i="2"/>
  <c r="Z39" i="4" l="1"/>
  <c r="AA39" i="4"/>
  <c r="Z39" i="2"/>
  <c r="AA37" i="2"/>
  <c r="AA39" i="2" s="1"/>
</calcChain>
</file>

<file path=xl/sharedStrings.xml><?xml version="1.0" encoding="utf-8"?>
<sst xmlns="http://schemas.openxmlformats.org/spreadsheetml/2006/main" count="777" uniqueCount="214">
  <si>
    <t>部位設備</t>
    <rPh sb="0" eb="2">
      <t>ブイ</t>
    </rPh>
    <rPh sb="2" eb="4">
      <t>セツビ</t>
    </rPh>
    <phoneticPr fontId="3"/>
  </si>
  <si>
    <t>周期</t>
    <rPh sb="0" eb="2">
      <t>シュウキ</t>
    </rPh>
    <phoneticPr fontId="3"/>
  </si>
  <si>
    <t>竣工</t>
    <rPh sb="0" eb="2">
      <t>シュンコウ</t>
    </rPh>
    <phoneticPr fontId="3"/>
  </si>
  <si>
    <t>年</t>
    <rPh sb="0" eb="1">
      <t>ネン</t>
    </rPh>
    <phoneticPr fontId="3"/>
  </si>
  <si>
    <t>1回目</t>
    <rPh sb="1" eb="3">
      <t>カイメ</t>
    </rPh>
    <phoneticPr fontId="3"/>
  </si>
  <si>
    <t>2回目</t>
    <rPh sb="1" eb="3">
      <t>カイメ</t>
    </rPh>
    <phoneticPr fontId="3"/>
  </si>
  <si>
    <t>3回目</t>
    <rPh sb="1" eb="3">
      <t>カイメ</t>
    </rPh>
    <phoneticPr fontId="3"/>
  </si>
  <si>
    <t>4回目</t>
    <rPh sb="1" eb="3">
      <t>カイメ</t>
    </rPh>
    <phoneticPr fontId="3"/>
  </si>
  <si>
    <t>5回目</t>
    <rPh sb="1" eb="3">
      <t>カイメ</t>
    </rPh>
    <phoneticPr fontId="3"/>
  </si>
  <si>
    <t>本来</t>
    <rPh sb="0" eb="2">
      <t>ホンライ</t>
    </rPh>
    <phoneticPr fontId="3"/>
  </si>
  <si>
    <t>長期修繕計画</t>
    <rPh sb="0" eb="2">
      <t>チョウキ</t>
    </rPh>
    <rPh sb="2" eb="4">
      <t>シュウゼン</t>
    </rPh>
    <rPh sb="4" eb="6">
      <t>ケイカク</t>
    </rPh>
    <phoneticPr fontId="3"/>
  </si>
  <si>
    <t>ビル名（上書き）</t>
    <rPh sb="2" eb="3">
      <t>メイ</t>
    </rPh>
    <rPh sb="4" eb="6">
      <t>ウワガ</t>
    </rPh>
    <phoneticPr fontId="3"/>
  </si>
  <si>
    <t>年から25年間</t>
    <rPh sb="0" eb="1">
      <t>ネン</t>
    </rPh>
    <rPh sb="5" eb="7">
      <t>ネンカン</t>
    </rPh>
    <phoneticPr fontId="3"/>
  </si>
  <si>
    <t>更新・補修年度</t>
    <rPh sb="0" eb="2">
      <t>コウシン</t>
    </rPh>
    <rPh sb="3" eb="5">
      <t>ホシュウ</t>
    </rPh>
    <rPh sb="5" eb="7">
      <t>ネンド</t>
    </rPh>
    <phoneticPr fontId="3"/>
  </si>
  <si>
    <t>工事</t>
    <rPh sb="0" eb="2">
      <t>コウジ</t>
    </rPh>
    <phoneticPr fontId="3"/>
  </si>
  <si>
    <t>コード</t>
    <phoneticPr fontId="3"/>
  </si>
  <si>
    <t>部位・設備</t>
    <rPh sb="0" eb="2">
      <t>ブイ</t>
    </rPh>
    <rPh sb="3" eb="5">
      <t>セツビ</t>
    </rPh>
    <phoneticPr fontId="3"/>
  </si>
  <si>
    <t>区分</t>
    <rPh sb="0" eb="2">
      <t>クブン</t>
    </rPh>
    <phoneticPr fontId="3"/>
  </si>
  <si>
    <t>建築工事</t>
    <rPh sb="0" eb="2">
      <t>ケンチク</t>
    </rPh>
    <rPh sb="2" eb="4">
      <t>コウジ</t>
    </rPh>
    <phoneticPr fontId="3"/>
  </si>
  <si>
    <t>屋上防水（保護）</t>
    <rPh sb="0" eb="2">
      <t>オクジョウ</t>
    </rPh>
    <rPh sb="2" eb="4">
      <t>ボウスイ</t>
    </rPh>
    <rPh sb="5" eb="7">
      <t>ホゴ</t>
    </rPh>
    <phoneticPr fontId="7"/>
  </si>
  <si>
    <t>修繕</t>
    <rPh sb="0" eb="2">
      <t>シュウゼン</t>
    </rPh>
    <phoneticPr fontId="7"/>
  </si>
  <si>
    <t>屋上防水（露出）</t>
    <rPh sb="0" eb="2">
      <t>オクジョウ</t>
    </rPh>
    <rPh sb="2" eb="4">
      <t>ボウスイ</t>
    </rPh>
    <rPh sb="5" eb="7">
      <t>ロシュツ</t>
    </rPh>
    <phoneticPr fontId="7"/>
  </si>
  <si>
    <t>取替</t>
    <rPh sb="0" eb="2">
      <t>トリカエ</t>
    </rPh>
    <phoneticPr fontId="7"/>
  </si>
  <si>
    <t>庇・笠木防水</t>
    <rPh sb="0" eb="1">
      <t>ヒサシ</t>
    </rPh>
    <rPh sb="2" eb="4">
      <t>カサギ</t>
    </rPh>
    <rPh sb="4" eb="6">
      <t>ボウスイ</t>
    </rPh>
    <phoneticPr fontId="7"/>
  </si>
  <si>
    <t>塗替</t>
    <rPh sb="0" eb="2">
      <t>ヌリカ</t>
    </rPh>
    <phoneticPr fontId="7"/>
  </si>
  <si>
    <t>タイル貼り補修</t>
    <rPh sb="3" eb="4">
      <t>バ</t>
    </rPh>
    <rPh sb="5" eb="7">
      <t>ホシュウ</t>
    </rPh>
    <phoneticPr fontId="7"/>
  </si>
  <si>
    <t>シーリング</t>
  </si>
  <si>
    <t>鉄部塗装（雨掛かり部）</t>
    <rPh sb="0" eb="2">
      <t>テツブ</t>
    </rPh>
    <rPh sb="2" eb="4">
      <t>トソウ</t>
    </rPh>
    <rPh sb="5" eb="6">
      <t>アマ</t>
    </rPh>
    <rPh sb="6" eb="7">
      <t>カ</t>
    </rPh>
    <rPh sb="9" eb="10">
      <t>ブ</t>
    </rPh>
    <phoneticPr fontId="7"/>
  </si>
  <si>
    <t>鉄部塗装（非雨掛かり部）</t>
    <rPh sb="0" eb="2">
      <t>テツブ</t>
    </rPh>
    <rPh sb="2" eb="4">
      <t>トソウ</t>
    </rPh>
    <rPh sb="5" eb="6">
      <t>ヒ</t>
    </rPh>
    <rPh sb="6" eb="7">
      <t>アマ</t>
    </rPh>
    <rPh sb="7" eb="8">
      <t>カ</t>
    </rPh>
    <rPh sb="10" eb="11">
      <t>ブ</t>
    </rPh>
    <phoneticPr fontId="7"/>
  </si>
  <si>
    <t>非鉄部塗装</t>
    <rPh sb="0" eb="1">
      <t>ヒ</t>
    </rPh>
    <rPh sb="1" eb="3">
      <t>テツブ</t>
    </rPh>
    <rPh sb="3" eb="5">
      <t>トソウ</t>
    </rPh>
    <phoneticPr fontId="7"/>
  </si>
  <si>
    <t>建具</t>
    <rPh sb="0" eb="2">
      <t>タテグ</t>
    </rPh>
    <phoneticPr fontId="7"/>
  </si>
  <si>
    <t>屋外鉄骨階段</t>
    <rPh sb="0" eb="2">
      <t>オクガイ</t>
    </rPh>
    <rPh sb="2" eb="4">
      <t>テッコツ</t>
    </rPh>
    <rPh sb="4" eb="6">
      <t>カイダン</t>
    </rPh>
    <phoneticPr fontId="7"/>
  </si>
  <si>
    <t>金物類</t>
    <rPh sb="0" eb="2">
      <t>カナモノ</t>
    </rPh>
    <rPh sb="2" eb="3">
      <t>ルイ</t>
    </rPh>
    <phoneticPr fontId="7"/>
  </si>
  <si>
    <t>玄関ホール</t>
    <rPh sb="0" eb="2">
      <t>ゲンカン</t>
    </rPh>
    <phoneticPr fontId="7"/>
  </si>
  <si>
    <t>改修</t>
    <rPh sb="0" eb="2">
      <t>カイシュウ</t>
    </rPh>
    <phoneticPr fontId="7"/>
  </si>
  <si>
    <t>自動ドア</t>
    <rPh sb="0" eb="2">
      <t>ジドウ</t>
    </rPh>
    <phoneticPr fontId="7"/>
  </si>
  <si>
    <t>共用廊下</t>
    <rPh sb="0" eb="2">
      <t>キョウヨウ</t>
    </rPh>
    <rPh sb="2" eb="4">
      <t>ロウカ</t>
    </rPh>
    <phoneticPr fontId="7"/>
  </si>
  <si>
    <t>給湯室</t>
    <rPh sb="0" eb="3">
      <t>キュウトウシツ</t>
    </rPh>
    <phoneticPr fontId="7"/>
  </si>
  <si>
    <t>トイレ</t>
  </si>
  <si>
    <t>防犯シャッター</t>
    <rPh sb="0" eb="2">
      <t>ボウハン</t>
    </rPh>
    <phoneticPr fontId="3"/>
  </si>
  <si>
    <t>車路・駐車場・歩道</t>
    <rPh sb="0" eb="2">
      <t>シャロ</t>
    </rPh>
    <rPh sb="3" eb="6">
      <t>チュウシャジョウ</t>
    </rPh>
    <rPh sb="7" eb="9">
      <t>ホドウ</t>
    </rPh>
    <phoneticPr fontId="7"/>
  </si>
  <si>
    <t>電気設備</t>
    <rPh sb="0" eb="2">
      <t>デンキ</t>
    </rPh>
    <rPh sb="2" eb="4">
      <t>セツビ</t>
    </rPh>
    <phoneticPr fontId="7"/>
  </si>
  <si>
    <t>取替</t>
    <rPh sb="0" eb="2">
      <t>トリカエ</t>
    </rPh>
    <phoneticPr fontId="3"/>
  </si>
  <si>
    <t>自家発電機</t>
    <rPh sb="0" eb="2">
      <t>ジカ</t>
    </rPh>
    <rPh sb="2" eb="4">
      <t>ハツデン</t>
    </rPh>
    <rPh sb="4" eb="5">
      <t>キ</t>
    </rPh>
    <phoneticPr fontId="7"/>
  </si>
  <si>
    <t>蓄電池</t>
    <rPh sb="0" eb="3">
      <t>チクデンチ</t>
    </rPh>
    <phoneticPr fontId="7"/>
  </si>
  <si>
    <t>照明器具（共用部）</t>
    <rPh sb="0" eb="2">
      <t>ショウメイ</t>
    </rPh>
    <rPh sb="2" eb="4">
      <t>キグ</t>
    </rPh>
    <rPh sb="5" eb="7">
      <t>キョウヨウ</t>
    </rPh>
    <rPh sb="7" eb="8">
      <t>ブ</t>
    </rPh>
    <phoneticPr fontId="7"/>
  </si>
  <si>
    <t>照明器具（専用部）</t>
    <rPh sb="0" eb="2">
      <t>ショウメイ</t>
    </rPh>
    <rPh sb="2" eb="4">
      <t>キグ</t>
    </rPh>
    <rPh sb="5" eb="7">
      <t>センヨウ</t>
    </rPh>
    <rPh sb="7" eb="8">
      <t>ブ</t>
    </rPh>
    <phoneticPr fontId="7"/>
  </si>
  <si>
    <t>配電盤類</t>
    <rPh sb="0" eb="3">
      <t>ハイデンバン</t>
    </rPh>
    <rPh sb="3" eb="4">
      <t>ルイ</t>
    </rPh>
    <phoneticPr fontId="7"/>
  </si>
  <si>
    <t>避雷針設備</t>
    <rPh sb="0" eb="3">
      <t>ヒライシン</t>
    </rPh>
    <rPh sb="3" eb="5">
      <t>セツビ</t>
    </rPh>
    <phoneticPr fontId="7"/>
  </si>
  <si>
    <t>電話設備</t>
    <rPh sb="0" eb="2">
      <t>デンワ</t>
    </rPh>
    <rPh sb="2" eb="4">
      <t>セツビ</t>
    </rPh>
    <phoneticPr fontId="7"/>
  </si>
  <si>
    <t>テレビ共聴設備</t>
    <rPh sb="3" eb="4">
      <t>トモ</t>
    </rPh>
    <rPh sb="4" eb="5">
      <t>チョウ</t>
    </rPh>
    <rPh sb="5" eb="7">
      <t>セツビ</t>
    </rPh>
    <phoneticPr fontId="7"/>
  </si>
  <si>
    <t>インターネット設備</t>
    <rPh sb="7" eb="9">
      <t>セツビ</t>
    </rPh>
    <phoneticPr fontId="7"/>
  </si>
  <si>
    <t>インターホン設備</t>
    <rPh sb="6" eb="8">
      <t>セツビ</t>
    </rPh>
    <phoneticPr fontId="7"/>
  </si>
  <si>
    <t>エレベーター設備</t>
    <rPh sb="6" eb="8">
      <t>セツビ</t>
    </rPh>
    <phoneticPr fontId="7"/>
  </si>
  <si>
    <t>エスカレーター設備</t>
    <rPh sb="7" eb="9">
      <t>セツビ</t>
    </rPh>
    <phoneticPr fontId="3"/>
  </si>
  <si>
    <t>機械式駐車場設備</t>
    <rPh sb="0" eb="3">
      <t>キカイシキ</t>
    </rPh>
    <rPh sb="3" eb="6">
      <t>チュウシャジョウ</t>
    </rPh>
    <rPh sb="6" eb="8">
      <t>セツビ</t>
    </rPh>
    <phoneticPr fontId="3"/>
  </si>
  <si>
    <t>機械設備</t>
    <rPh sb="0" eb="2">
      <t>キカイ</t>
    </rPh>
    <rPh sb="2" eb="4">
      <t>セツビ</t>
    </rPh>
    <phoneticPr fontId="3"/>
  </si>
  <si>
    <t>往復動・ターボ冷凍機</t>
    <rPh sb="0" eb="2">
      <t>オウフク</t>
    </rPh>
    <rPh sb="2" eb="3">
      <t>ドウ</t>
    </rPh>
    <rPh sb="7" eb="10">
      <t>レイトウキ</t>
    </rPh>
    <phoneticPr fontId="7"/>
  </si>
  <si>
    <t>吸収式冷凍機</t>
    <rPh sb="0" eb="2">
      <t>キュウシュウ</t>
    </rPh>
    <rPh sb="2" eb="3">
      <t>シキ</t>
    </rPh>
    <rPh sb="3" eb="6">
      <t>レイトウキ</t>
    </rPh>
    <phoneticPr fontId="7"/>
  </si>
  <si>
    <t>冷却塔</t>
    <rPh sb="0" eb="3">
      <t>レイキャクトウ</t>
    </rPh>
    <phoneticPr fontId="7"/>
  </si>
  <si>
    <t>エアハンドリングユニット</t>
  </si>
  <si>
    <t>パッケージ（個別含む）</t>
    <rPh sb="6" eb="8">
      <t>コベツ</t>
    </rPh>
    <rPh sb="8" eb="9">
      <t>フク</t>
    </rPh>
    <phoneticPr fontId="7"/>
  </si>
  <si>
    <t>ファンコイルユニット</t>
  </si>
  <si>
    <t>全熱交換器</t>
    <rPh sb="0" eb="1">
      <t>ゼン</t>
    </rPh>
    <rPh sb="1" eb="5">
      <t>ネツコウカンキ</t>
    </rPh>
    <phoneticPr fontId="7"/>
  </si>
  <si>
    <t>換気扇</t>
    <rPh sb="0" eb="3">
      <t>カンキセン</t>
    </rPh>
    <phoneticPr fontId="7"/>
  </si>
  <si>
    <t>送風機</t>
    <rPh sb="0" eb="3">
      <t>ソウフウキ</t>
    </rPh>
    <phoneticPr fontId="7"/>
  </si>
  <si>
    <t>排煙機</t>
    <rPh sb="0" eb="2">
      <t>ハイエン</t>
    </rPh>
    <rPh sb="2" eb="3">
      <t>キ</t>
    </rPh>
    <phoneticPr fontId="7"/>
  </si>
  <si>
    <t>直結増圧ポンプ</t>
    <rPh sb="0" eb="2">
      <t>チョッケツ</t>
    </rPh>
    <rPh sb="2" eb="4">
      <t>ゾウアツ</t>
    </rPh>
    <phoneticPr fontId="7"/>
  </si>
  <si>
    <t>揚水ポンプ</t>
    <rPh sb="0" eb="2">
      <t>ヨウスイ</t>
    </rPh>
    <phoneticPr fontId="7"/>
  </si>
  <si>
    <t>冷温水・冷却水ポンプ</t>
    <rPh sb="0" eb="3">
      <t>レイオンスイ</t>
    </rPh>
    <rPh sb="4" eb="6">
      <t>レイキャク</t>
    </rPh>
    <rPh sb="6" eb="7">
      <t>スイ</t>
    </rPh>
    <phoneticPr fontId="7"/>
  </si>
  <si>
    <t>給湯循環ポンプ</t>
    <rPh sb="0" eb="2">
      <t>キュウトウ</t>
    </rPh>
    <rPh sb="2" eb="4">
      <t>ジュンカン</t>
    </rPh>
    <phoneticPr fontId="7"/>
  </si>
  <si>
    <t>汚水ポンプ</t>
    <rPh sb="0" eb="2">
      <t>オスイ</t>
    </rPh>
    <phoneticPr fontId="7"/>
  </si>
  <si>
    <t>雑排水ポンプ</t>
    <rPh sb="0" eb="3">
      <t>ザツハイスイ</t>
    </rPh>
    <phoneticPr fontId="7"/>
  </si>
  <si>
    <t>高架水槽</t>
    <rPh sb="0" eb="4">
      <t>コウカスイソウ</t>
    </rPh>
    <phoneticPr fontId="7"/>
  </si>
  <si>
    <t>給水管</t>
    <rPh sb="0" eb="3">
      <t>キュウスイカン</t>
    </rPh>
    <phoneticPr fontId="7"/>
  </si>
  <si>
    <t>排水管</t>
    <rPh sb="0" eb="3">
      <t>ハイスイカン</t>
    </rPh>
    <phoneticPr fontId="7"/>
  </si>
  <si>
    <t>雨水管</t>
    <rPh sb="0" eb="2">
      <t>ウスイ</t>
    </rPh>
    <rPh sb="2" eb="3">
      <t>カン</t>
    </rPh>
    <phoneticPr fontId="7"/>
  </si>
  <si>
    <t>ガス管</t>
    <rPh sb="2" eb="3">
      <t>カン</t>
    </rPh>
    <phoneticPr fontId="7"/>
  </si>
  <si>
    <t>空調用ダクト</t>
    <rPh sb="0" eb="3">
      <t>クウチョウヨウ</t>
    </rPh>
    <phoneticPr fontId="7"/>
  </si>
  <si>
    <t>厨房用ダクト</t>
    <rPh sb="0" eb="2">
      <t>チュウボウ</t>
    </rPh>
    <rPh sb="2" eb="3">
      <t>ヨウ</t>
    </rPh>
    <phoneticPr fontId="7"/>
  </si>
  <si>
    <t>ガス湯沸かし器</t>
    <rPh sb="2" eb="4">
      <t>ユワ</t>
    </rPh>
    <rPh sb="6" eb="7">
      <t>キ</t>
    </rPh>
    <phoneticPr fontId="7"/>
  </si>
  <si>
    <t>電気給湯機</t>
    <rPh sb="0" eb="2">
      <t>デンキ</t>
    </rPh>
    <rPh sb="2" eb="4">
      <t>キュウトウ</t>
    </rPh>
    <rPh sb="4" eb="5">
      <t>キ</t>
    </rPh>
    <phoneticPr fontId="7"/>
  </si>
  <si>
    <t>ガスコンロ</t>
  </si>
  <si>
    <t>屋内消火栓設備</t>
    <rPh sb="0" eb="2">
      <t>オクナイ</t>
    </rPh>
    <rPh sb="2" eb="5">
      <t>ショウカセン</t>
    </rPh>
    <rPh sb="5" eb="7">
      <t>セツビ</t>
    </rPh>
    <phoneticPr fontId="7"/>
  </si>
  <si>
    <t>連結送水管設備</t>
    <rPh sb="0" eb="2">
      <t>レンケツ</t>
    </rPh>
    <rPh sb="2" eb="5">
      <t>ソウスイカン</t>
    </rPh>
    <rPh sb="5" eb="7">
      <t>セツビ</t>
    </rPh>
    <phoneticPr fontId="7"/>
  </si>
  <si>
    <t>スプリンクラー消火設備</t>
    <rPh sb="7" eb="9">
      <t>ショウカ</t>
    </rPh>
    <rPh sb="9" eb="11">
      <t>セツビ</t>
    </rPh>
    <phoneticPr fontId="7"/>
  </si>
  <si>
    <t>ハロン・不活性ガス消火設備</t>
    <rPh sb="4" eb="7">
      <t>フカッセイ</t>
    </rPh>
    <rPh sb="9" eb="11">
      <t>ショウカ</t>
    </rPh>
    <rPh sb="11" eb="13">
      <t>セツビ</t>
    </rPh>
    <phoneticPr fontId="7"/>
  </si>
  <si>
    <t>消火器</t>
    <rPh sb="0" eb="3">
      <t>ショウカキ</t>
    </rPh>
    <phoneticPr fontId="7"/>
  </si>
  <si>
    <t>防火戸・防火シャッター</t>
    <rPh sb="0" eb="3">
      <t>ボウカド</t>
    </rPh>
    <rPh sb="4" eb="6">
      <t>ボウカ</t>
    </rPh>
    <phoneticPr fontId="7"/>
  </si>
  <si>
    <t>排煙窓</t>
    <rPh sb="0" eb="2">
      <t>ハイエン</t>
    </rPh>
    <rPh sb="2" eb="3">
      <t>マド</t>
    </rPh>
    <phoneticPr fontId="7"/>
  </si>
  <si>
    <t>自動火災報知機</t>
    <rPh sb="0" eb="2">
      <t>ジドウ</t>
    </rPh>
    <rPh sb="2" eb="4">
      <t>カサイ</t>
    </rPh>
    <rPh sb="4" eb="6">
      <t>ホウチ</t>
    </rPh>
    <rPh sb="6" eb="7">
      <t>キ</t>
    </rPh>
    <phoneticPr fontId="7"/>
  </si>
  <si>
    <t>非常放送設備</t>
    <rPh sb="0" eb="2">
      <t>ヒジョウ</t>
    </rPh>
    <rPh sb="2" eb="4">
      <t>ホウソウ</t>
    </rPh>
    <rPh sb="4" eb="6">
      <t>セツビ</t>
    </rPh>
    <phoneticPr fontId="7"/>
  </si>
  <si>
    <t>非常照明器具</t>
    <rPh sb="0" eb="2">
      <t>ヒジョウ</t>
    </rPh>
    <rPh sb="2" eb="4">
      <t>ショウメイ</t>
    </rPh>
    <rPh sb="4" eb="6">
      <t>キグ</t>
    </rPh>
    <phoneticPr fontId="7"/>
  </si>
  <si>
    <t>誘導灯</t>
    <rPh sb="0" eb="3">
      <t>ユウドウトウ</t>
    </rPh>
    <phoneticPr fontId="7"/>
  </si>
  <si>
    <t>大小便器</t>
    <rPh sb="0" eb="2">
      <t>ダイショウ</t>
    </rPh>
    <rPh sb="2" eb="4">
      <t>ベンキ</t>
    </rPh>
    <phoneticPr fontId="7"/>
  </si>
  <si>
    <t>洗浄機能付便座</t>
    <rPh sb="0" eb="2">
      <t>センジョウ</t>
    </rPh>
    <rPh sb="2" eb="4">
      <t>キノウ</t>
    </rPh>
    <rPh sb="4" eb="5">
      <t>ツキ</t>
    </rPh>
    <rPh sb="5" eb="7">
      <t>ベンザ</t>
    </rPh>
    <phoneticPr fontId="3"/>
  </si>
  <si>
    <t>水栓・洗面器</t>
    <rPh sb="0" eb="2">
      <t>スイセン</t>
    </rPh>
    <rPh sb="3" eb="6">
      <t>センメンキ</t>
    </rPh>
    <phoneticPr fontId="7"/>
  </si>
  <si>
    <t>中央監視盤</t>
    <rPh sb="0" eb="2">
      <t>チュウオウ</t>
    </rPh>
    <rPh sb="2" eb="4">
      <t>カンシ</t>
    </rPh>
    <rPh sb="4" eb="5">
      <t>バン</t>
    </rPh>
    <phoneticPr fontId="7"/>
  </si>
  <si>
    <t>警備システム</t>
    <rPh sb="0" eb="2">
      <t>ケイビ</t>
    </rPh>
    <phoneticPr fontId="7"/>
  </si>
  <si>
    <t>ヒートポンプチラー</t>
    <phoneticPr fontId="7"/>
  </si>
  <si>
    <t>部位コード</t>
    <rPh sb="0" eb="2">
      <t>ブイ</t>
    </rPh>
    <phoneticPr fontId="3"/>
  </si>
  <si>
    <t>計画は</t>
    <rPh sb="0" eb="2">
      <t>ケイカク</t>
    </rPh>
    <phoneticPr fontId="3"/>
  </si>
  <si>
    <t>延床面積</t>
    <rPh sb="0" eb="2">
      <t>ノベユカ</t>
    </rPh>
    <rPh sb="2" eb="4">
      <t>メンセキ</t>
    </rPh>
    <phoneticPr fontId="3"/>
  </si>
  <si>
    <t>㎡</t>
    <phoneticPr fontId="3"/>
  </si>
  <si>
    <t>事前計算フィールド</t>
    <rPh sb="0" eb="2">
      <t>ジゼン</t>
    </rPh>
    <rPh sb="2" eb="4">
      <t>ケイサン</t>
    </rPh>
    <phoneticPr fontId="3"/>
  </si>
  <si>
    <t>はじめに</t>
    <phoneticPr fontId="3"/>
  </si>
  <si>
    <t>目的</t>
    <rPh sb="0" eb="2">
      <t>モクテキ</t>
    </rPh>
    <phoneticPr fontId="3"/>
  </si>
  <si>
    <t>使用法</t>
    <rPh sb="0" eb="3">
      <t>シヨウホウ</t>
    </rPh>
    <phoneticPr fontId="3"/>
  </si>
  <si>
    <t>1行目に長期修繕計画を作るビル名を上書きで記入します。</t>
    <rPh sb="1" eb="3">
      <t>ギョウメ</t>
    </rPh>
    <rPh sb="4" eb="6">
      <t>チョウキ</t>
    </rPh>
    <rPh sb="6" eb="8">
      <t>シュウゼン</t>
    </rPh>
    <rPh sb="8" eb="10">
      <t>ケイカク</t>
    </rPh>
    <rPh sb="11" eb="12">
      <t>ツク</t>
    </rPh>
    <rPh sb="15" eb="16">
      <t>メイ</t>
    </rPh>
    <rPh sb="17" eb="19">
      <t>ウワガ</t>
    </rPh>
    <rPh sb="21" eb="23">
      <t>キニュウ</t>
    </rPh>
    <phoneticPr fontId="3"/>
  </si>
  <si>
    <t>修繕
区分</t>
    <rPh sb="0" eb="2">
      <t>シュウゼン</t>
    </rPh>
    <rPh sb="3" eb="5">
      <t>クブン</t>
    </rPh>
    <phoneticPr fontId="3"/>
  </si>
  <si>
    <t>床防水（バルコニー）</t>
    <rPh sb="0" eb="1">
      <t>ユカ</t>
    </rPh>
    <rPh sb="1" eb="3">
      <t>ボウスイ</t>
    </rPh>
    <phoneticPr fontId="7"/>
  </si>
  <si>
    <t>床防水（開放廊下）</t>
    <rPh sb="0" eb="1">
      <t>ユカ</t>
    </rPh>
    <rPh sb="1" eb="3">
      <t>ボウスイ</t>
    </rPh>
    <rPh sb="4" eb="6">
      <t>カイホウ</t>
    </rPh>
    <rPh sb="6" eb="8">
      <t>ロウカ</t>
    </rPh>
    <phoneticPr fontId="7"/>
  </si>
  <si>
    <t>一般
耐用
年数</t>
    <rPh sb="0" eb="2">
      <t>イッパン</t>
    </rPh>
    <rPh sb="3" eb="5">
      <t>タイヨウ</t>
    </rPh>
    <rPh sb="6" eb="8">
      <t>ネンスウ</t>
    </rPh>
    <phoneticPr fontId="3"/>
  </si>
  <si>
    <t>軒天塗装（階段・バルコニー）</t>
    <rPh sb="0" eb="2">
      <t>ノキテン</t>
    </rPh>
    <rPh sb="2" eb="4">
      <t>トソウ</t>
    </rPh>
    <rPh sb="5" eb="7">
      <t>カイダン</t>
    </rPh>
    <phoneticPr fontId="7"/>
  </si>
  <si>
    <t>外壁塗装（外壁・手すり）</t>
    <rPh sb="0" eb="2">
      <t>ガイヘキ</t>
    </rPh>
    <rPh sb="2" eb="4">
      <t>トソウ</t>
    </rPh>
    <rPh sb="5" eb="7">
      <t>ガイヘキ</t>
    </rPh>
    <rPh sb="8" eb="9">
      <t>テ</t>
    </rPh>
    <phoneticPr fontId="7"/>
  </si>
  <si>
    <t>受変電設備（変圧器）</t>
    <rPh sb="0" eb="3">
      <t>ジュヘンデン</t>
    </rPh>
    <rPh sb="3" eb="5">
      <t>セツビ</t>
    </rPh>
    <rPh sb="6" eb="9">
      <t>ヘンアツキ</t>
    </rPh>
    <phoneticPr fontId="7"/>
  </si>
  <si>
    <t>照明器具（屋外照明）</t>
    <rPh sb="0" eb="2">
      <t>ショウメイ</t>
    </rPh>
    <rPh sb="2" eb="4">
      <t>キグ</t>
    </rPh>
    <rPh sb="5" eb="7">
      <t>オクガイ</t>
    </rPh>
    <rPh sb="7" eb="9">
      <t>ショウメイ</t>
    </rPh>
    <phoneticPr fontId="7"/>
  </si>
  <si>
    <t>電力量計（検定）</t>
    <rPh sb="0" eb="2">
      <t>デンリョク</t>
    </rPh>
    <rPh sb="2" eb="3">
      <t>リョウ</t>
    </rPh>
    <rPh sb="3" eb="4">
      <t>ケイ</t>
    </rPh>
    <rPh sb="5" eb="7">
      <t>ケンテイ</t>
    </rPh>
    <phoneticPr fontId="3"/>
  </si>
  <si>
    <t>ボイラ（鋳鉄製）</t>
    <rPh sb="4" eb="6">
      <t>チュウテツ</t>
    </rPh>
    <rPh sb="6" eb="7">
      <t>セイ</t>
    </rPh>
    <phoneticPr fontId="3"/>
  </si>
  <si>
    <t>受水槽（屋内）</t>
    <rPh sb="0" eb="3">
      <t>ジュスイソウ</t>
    </rPh>
    <rPh sb="4" eb="6">
      <t>オクナイ</t>
    </rPh>
    <phoneticPr fontId="7"/>
  </si>
  <si>
    <t>受水槽（屋外）</t>
    <rPh sb="0" eb="3">
      <t>ジュスイソウ</t>
    </rPh>
    <rPh sb="4" eb="6">
      <t>オクガイ</t>
    </rPh>
    <phoneticPr fontId="7"/>
  </si>
  <si>
    <t>給水管（更生）</t>
    <rPh sb="0" eb="3">
      <t>キュウスイカン</t>
    </rPh>
    <rPh sb="4" eb="6">
      <t>コウセイ</t>
    </rPh>
    <phoneticPr fontId="7"/>
  </si>
  <si>
    <t>排水管（更生）</t>
    <rPh sb="0" eb="3">
      <t>ハイスイカン</t>
    </rPh>
    <rPh sb="4" eb="6">
      <t>コウセイ</t>
    </rPh>
    <phoneticPr fontId="7"/>
  </si>
  <si>
    <t>雨水管（更生）</t>
    <rPh sb="0" eb="2">
      <t>ウスイ</t>
    </rPh>
    <rPh sb="2" eb="3">
      <t>カン</t>
    </rPh>
    <rPh sb="4" eb="6">
      <t>コウセイ</t>
    </rPh>
    <phoneticPr fontId="7"/>
  </si>
  <si>
    <t>ガス管（更生）</t>
    <rPh sb="2" eb="3">
      <t>カン</t>
    </rPh>
    <rPh sb="4" eb="6">
      <t>コウセイ</t>
    </rPh>
    <phoneticPr fontId="7"/>
  </si>
  <si>
    <t>付属施設（駐輪場等）</t>
    <rPh sb="0" eb="2">
      <t>フゾク</t>
    </rPh>
    <rPh sb="2" eb="4">
      <t>シセツ</t>
    </rPh>
    <rPh sb="5" eb="8">
      <t>チュウリンジョウ</t>
    </rPh>
    <rPh sb="8" eb="9">
      <t>トウ</t>
    </rPh>
    <phoneticPr fontId="7"/>
  </si>
  <si>
    <t>構築物（看板等）</t>
    <rPh sb="0" eb="3">
      <t>コウチクブツ</t>
    </rPh>
    <rPh sb="4" eb="6">
      <t>カンバン</t>
    </rPh>
    <rPh sb="6" eb="7">
      <t>トウ</t>
    </rPh>
    <phoneticPr fontId="7"/>
  </si>
  <si>
    <t>工事費用
(千円)</t>
    <rPh sb="0" eb="2">
      <t>コウジ</t>
    </rPh>
    <rPh sb="2" eb="4">
      <t>ヒヨウ</t>
    </rPh>
    <rPh sb="6" eb="8">
      <t>センエン</t>
    </rPh>
    <phoneticPr fontId="3"/>
  </si>
  <si>
    <t>周期　年</t>
    <rPh sb="0" eb="2">
      <t>シュウキ</t>
    </rPh>
    <rPh sb="3" eb="4">
      <t>ネン</t>
    </rPh>
    <phoneticPr fontId="3"/>
  </si>
  <si>
    <t>費用
千円/㎡</t>
    <rPh sb="0" eb="2">
      <t>ヒヨウ</t>
    </rPh>
    <rPh sb="3" eb="4">
      <t>セン</t>
    </rPh>
    <rPh sb="4" eb="5">
      <t>エン</t>
    </rPh>
    <phoneticPr fontId="3"/>
  </si>
  <si>
    <t>修繕対象　修繕部位・設備コード</t>
    <rPh sb="0" eb="2">
      <t>シュウゼン</t>
    </rPh>
    <rPh sb="2" eb="4">
      <t>タイショウ</t>
    </rPh>
    <rPh sb="5" eb="7">
      <t>シュウゼン</t>
    </rPh>
    <rPh sb="7" eb="9">
      <t>ブイ</t>
    </rPh>
    <rPh sb="10" eb="12">
      <t>セツビ</t>
    </rPh>
    <phoneticPr fontId="3"/>
  </si>
  <si>
    <t>行</t>
    <rPh sb="0" eb="1">
      <t>ギョウ</t>
    </rPh>
    <phoneticPr fontId="3"/>
  </si>
  <si>
    <t>単位：千円</t>
    <rPh sb="0" eb="2">
      <t>タンイ</t>
    </rPh>
    <rPh sb="3" eb="5">
      <t>センエン</t>
    </rPh>
    <phoneticPr fontId="3"/>
  </si>
  <si>
    <t>特長</t>
    <rPh sb="0" eb="2">
      <t>トクチョウ</t>
    </rPh>
    <phoneticPr fontId="3"/>
  </si>
  <si>
    <t>不足する場合「計画２」2ページ目をご利用ください。合計60か所の修繕計画を作ることが出来ます。</t>
    <rPh sb="0" eb="2">
      <t>フソク</t>
    </rPh>
    <rPh sb="4" eb="6">
      <t>バアイ</t>
    </rPh>
    <rPh sb="7" eb="9">
      <t>ケイカク</t>
    </rPh>
    <rPh sb="15" eb="16">
      <t>メ</t>
    </rPh>
    <rPh sb="18" eb="20">
      <t>リヨウ</t>
    </rPh>
    <rPh sb="25" eb="27">
      <t>ゴウケイ</t>
    </rPh>
    <rPh sb="30" eb="31">
      <t>ショ</t>
    </rPh>
    <rPh sb="32" eb="34">
      <t>シュウゼン</t>
    </rPh>
    <rPh sb="34" eb="36">
      <t>ケイカク</t>
    </rPh>
    <rPh sb="37" eb="38">
      <t>ツク</t>
    </rPh>
    <rPh sb="42" eb="44">
      <t>デキ</t>
    </rPh>
    <phoneticPr fontId="3"/>
  </si>
  <si>
    <t>修繕部位・設備は「計画１」1ページ目に30か所入力できます。</t>
    <rPh sb="0" eb="2">
      <t>シュウゼン</t>
    </rPh>
    <rPh sb="2" eb="4">
      <t>ブイ</t>
    </rPh>
    <rPh sb="5" eb="7">
      <t>セツビ</t>
    </rPh>
    <rPh sb="9" eb="11">
      <t>ケイカク</t>
    </rPh>
    <rPh sb="17" eb="18">
      <t>メ</t>
    </rPh>
    <rPh sb="22" eb="23">
      <t>ショ</t>
    </rPh>
    <rPh sb="23" eb="25">
      <t>ニュウリョク</t>
    </rPh>
    <phoneticPr fontId="3"/>
  </si>
  <si>
    <t>部位・設備コード表にない修繕項目は入力できません。</t>
    <rPh sb="0" eb="2">
      <t>ブイ</t>
    </rPh>
    <rPh sb="3" eb="5">
      <t>セツビ</t>
    </rPh>
    <rPh sb="8" eb="9">
      <t>ヒョウ</t>
    </rPh>
    <rPh sb="12" eb="14">
      <t>シュウゼン</t>
    </rPh>
    <rPh sb="14" eb="16">
      <t>コウモク</t>
    </rPh>
    <rPh sb="17" eb="19">
      <t>ニュウリョク</t>
    </rPh>
    <phoneticPr fontId="3"/>
  </si>
  <si>
    <t>直前
更新年</t>
    <rPh sb="0" eb="2">
      <t>チョクゼン</t>
    </rPh>
    <rPh sb="3" eb="5">
      <t>コウシン</t>
    </rPh>
    <rPh sb="5" eb="6">
      <t>ネン</t>
    </rPh>
    <phoneticPr fontId="3"/>
  </si>
  <si>
    <t>初回
調整年</t>
    <rPh sb="0" eb="2">
      <t>ショカイ</t>
    </rPh>
    <rPh sb="3" eb="5">
      <t>チョウセイ</t>
    </rPh>
    <rPh sb="5" eb="6">
      <t>ネン</t>
    </rPh>
    <phoneticPr fontId="3"/>
  </si>
  <si>
    <t>修繕計画の対象とする部位・設備のコードを右のコード表から選び入力します。</t>
    <rPh sb="0" eb="2">
      <t>シュウゼン</t>
    </rPh>
    <rPh sb="2" eb="4">
      <t>ケイカク</t>
    </rPh>
    <rPh sb="5" eb="7">
      <t>タイショウ</t>
    </rPh>
    <rPh sb="10" eb="12">
      <t>ブイ</t>
    </rPh>
    <rPh sb="13" eb="15">
      <t>セツビ</t>
    </rPh>
    <rPh sb="20" eb="21">
      <t>ミギ</t>
    </rPh>
    <rPh sb="25" eb="26">
      <t>ヒョウ</t>
    </rPh>
    <rPh sb="28" eb="29">
      <t>エラ</t>
    </rPh>
    <rPh sb="30" eb="32">
      <t>ニュウリョク</t>
    </rPh>
    <phoneticPr fontId="3"/>
  </si>
  <si>
    <t>ビルの竣工年と延床面積を記入します。</t>
    <rPh sb="3" eb="5">
      <t>シュンコウ</t>
    </rPh>
    <rPh sb="5" eb="6">
      <t>ネン</t>
    </rPh>
    <rPh sb="7" eb="8">
      <t>ノベ</t>
    </rPh>
    <rPh sb="8" eb="11">
      <t>ユカメンセキ</t>
    </rPh>
    <rPh sb="12" eb="14">
      <t>キニュウ</t>
    </rPh>
    <phoneticPr fontId="3"/>
  </si>
  <si>
    <t>システムが表示した修繕年度を変更する場合は、行末にある「初回調整年」のセルに入力します。</t>
    <rPh sb="5" eb="7">
      <t>ヒョウジ</t>
    </rPh>
    <rPh sb="9" eb="11">
      <t>シュウゼン</t>
    </rPh>
    <rPh sb="11" eb="13">
      <t>ネンド</t>
    </rPh>
    <rPh sb="14" eb="16">
      <t>ヘンコウ</t>
    </rPh>
    <rPh sb="18" eb="20">
      <t>バアイ</t>
    </rPh>
    <rPh sb="22" eb="24">
      <t>ギョウマツ</t>
    </rPh>
    <rPh sb="28" eb="30">
      <t>ショカイ</t>
    </rPh>
    <rPh sb="30" eb="32">
      <t>チョウセイ</t>
    </rPh>
    <rPh sb="32" eb="33">
      <t>ネン</t>
    </rPh>
    <rPh sb="38" eb="40">
      <t>ニュウリョク</t>
    </rPh>
    <phoneticPr fontId="3"/>
  </si>
  <si>
    <t>累積修繕費（百万円）</t>
    <rPh sb="0" eb="2">
      <t>ルイセキ</t>
    </rPh>
    <rPh sb="2" eb="4">
      <t>シュウゼン</t>
    </rPh>
    <rPh sb="4" eb="5">
      <t>ヒ</t>
    </rPh>
    <rPh sb="6" eb="8">
      <t>ヒャクマン</t>
    </rPh>
    <rPh sb="8" eb="9">
      <t>エン</t>
    </rPh>
    <phoneticPr fontId="3"/>
  </si>
  <si>
    <t>百万円</t>
    <rPh sb="0" eb="3">
      <t>ヒャクマンエン</t>
    </rPh>
    <phoneticPr fontId="3"/>
  </si>
  <si>
    <t>一般
耐用年数</t>
    <rPh sb="0" eb="2">
      <t>イッパン</t>
    </rPh>
    <rPh sb="3" eb="5">
      <t>タイヨウ</t>
    </rPh>
    <rPh sb="5" eb="7">
      <t>ネンスウ</t>
    </rPh>
    <phoneticPr fontId="3"/>
  </si>
  <si>
    <t>実態
更新
年数</t>
    <rPh sb="0" eb="2">
      <t>ジッタイ</t>
    </rPh>
    <rPh sb="3" eb="5">
      <t>コウシン</t>
    </rPh>
    <rPh sb="6" eb="8">
      <t>ネンスウ</t>
    </rPh>
    <phoneticPr fontId="3"/>
  </si>
  <si>
    <t>右の表より、修繕部位・設備のコードを選び部位コード欄に入力してください。直前更新年・初回調整年は解説（使用法７.８）を読み、必要に応じて入力してください。</t>
    <rPh sb="0" eb="1">
      <t>ミギ</t>
    </rPh>
    <rPh sb="2" eb="3">
      <t>ヒョウ</t>
    </rPh>
    <rPh sb="6" eb="8">
      <t>シュウゼン</t>
    </rPh>
    <rPh sb="8" eb="10">
      <t>ブイ</t>
    </rPh>
    <rPh sb="11" eb="13">
      <t>セツビ</t>
    </rPh>
    <rPh sb="18" eb="19">
      <t>エラ</t>
    </rPh>
    <rPh sb="20" eb="22">
      <t>ブイ</t>
    </rPh>
    <rPh sb="25" eb="26">
      <t>ラン</t>
    </rPh>
    <rPh sb="27" eb="29">
      <t>ニュウリョク</t>
    </rPh>
    <rPh sb="36" eb="38">
      <t>チョクゼン</t>
    </rPh>
    <rPh sb="38" eb="40">
      <t>コウシン</t>
    </rPh>
    <rPh sb="40" eb="41">
      <t>ネン</t>
    </rPh>
    <rPh sb="42" eb="44">
      <t>ショカイ</t>
    </rPh>
    <rPh sb="44" eb="46">
      <t>チョウセイ</t>
    </rPh>
    <rPh sb="46" eb="47">
      <t>ネン</t>
    </rPh>
    <rPh sb="48" eb="50">
      <t>カイセツ</t>
    </rPh>
    <rPh sb="51" eb="54">
      <t>シヨウホウ</t>
    </rPh>
    <rPh sb="59" eb="60">
      <t>ヨ</t>
    </rPh>
    <rPh sb="62" eb="64">
      <t>ヒツヨウ</t>
    </rPh>
    <rPh sb="65" eb="66">
      <t>オウ</t>
    </rPh>
    <rPh sb="68" eb="70">
      <t>ニュウリョク</t>
    </rPh>
    <phoneticPr fontId="3"/>
  </si>
  <si>
    <t>本表は「計画１」の30行では足りないときに使用します。</t>
    <rPh sb="0" eb="1">
      <t>ホン</t>
    </rPh>
    <rPh sb="1" eb="2">
      <t>ヒョウ</t>
    </rPh>
    <rPh sb="4" eb="6">
      <t>ケイカク</t>
    </rPh>
    <rPh sb="11" eb="12">
      <t>ギョウ</t>
    </rPh>
    <rPh sb="14" eb="15">
      <t>タ</t>
    </rPh>
    <rPh sb="21" eb="23">
      <t>シヨウ</t>
    </rPh>
    <phoneticPr fontId="3"/>
  </si>
  <si>
    <t>入力が必要な箇所は色付されたセルです。</t>
    <rPh sb="0" eb="2">
      <t>ニュウリョク</t>
    </rPh>
    <rPh sb="3" eb="5">
      <t>ヒツヨウ</t>
    </rPh>
    <rPh sb="6" eb="8">
      <t>カショ</t>
    </rPh>
    <rPh sb="9" eb="10">
      <t>イロ</t>
    </rPh>
    <rPh sb="10" eb="11">
      <t>ツキ</t>
    </rPh>
    <phoneticPr fontId="3"/>
  </si>
  <si>
    <t>本計画以前に支出済の大規模修繕費</t>
    <rPh sb="0" eb="1">
      <t>ホン</t>
    </rPh>
    <rPh sb="1" eb="3">
      <t>ケイカク</t>
    </rPh>
    <rPh sb="3" eb="5">
      <t>イゼン</t>
    </rPh>
    <rPh sb="6" eb="8">
      <t>シシュツ</t>
    </rPh>
    <rPh sb="8" eb="9">
      <t>ズ</t>
    </rPh>
    <rPh sb="10" eb="13">
      <t>ダイキボ</t>
    </rPh>
    <rPh sb="13" eb="16">
      <t>シュウゼンヒ</t>
    </rPh>
    <phoneticPr fontId="3"/>
  </si>
  <si>
    <t>年度修繕費（百万円）</t>
    <rPh sb="0" eb="2">
      <t>ネンド</t>
    </rPh>
    <rPh sb="2" eb="4">
      <t>シュウゼン</t>
    </rPh>
    <rPh sb="4" eb="5">
      <t>ヒ</t>
    </rPh>
    <rPh sb="6" eb="8">
      <t>ヒャクマン</t>
    </rPh>
    <rPh sb="8" eb="9">
      <t>エン</t>
    </rPh>
    <phoneticPr fontId="3"/>
  </si>
  <si>
    <t>一般耐用年数は、BELCA資料にあるもの。ないものは不動協推奨値から抜粋した。</t>
    <rPh sb="0" eb="2">
      <t>イッパン</t>
    </rPh>
    <rPh sb="2" eb="4">
      <t>タイヨウ</t>
    </rPh>
    <rPh sb="4" eb="6">
      <t>ネンスウ</t>
    </rPh>
    <rPh sb="13" eb="15">
      <t>シリョウ</t>
    </rPh>
    <rPh sb="26" eb="28">
      <t>フドウ</t>
    </rPh>
    <rPh sb="28" eb="29">
      <t>キョウ</t>
    </rPh>
    <rPh sb="29" eb="31">
      <t>スイショウ</t>
    </rPh>
    <rPh sb="31" eb="32">
      <t>チ</t>
    </rPh>
    <rPh sb="34" eb="36">
      <t>バッスイ</t>
    </rPh>
    <phoneticPr fontId="3"/>
  </si>
  <si>
    <t>長期修繕計画（２）</t>
    <rPh sb="0" eb="2">
      <t>チョウキ</t>
    </rPh>
    <rPh sb="2" eb="4">
      <t>シュウゼン</t>
    </rPh>
    <rPh sb="4" eb="6">
      <t>ケイカク</t>
    </rPh>
    <phoneticPr fontId="3"/>
  </si>
  <si>
    <t>本表は、長期修繕計画運用実態アンケート結果に基づき、５０％以上のビルで修繕が実施されている部位設備を予め設定してあります。</t>
    <rPh sb="0" eb="1">
      <t>ホン</t>
    </rPh>
    <rPh sb="1" eb="2">
      <t>ヒョウ</t>
    </rPh>
    <rPh sb="4" eb="6">
      <t>チョウキ</t>
    </rPh>
    <rPh sb="6" eb="8">
      <t>シュウゼン</t>
    </rPh>
    <rPh sb="8" eb="10">
      <t>ケイカク</t>
    </rPh>
    <rPh sb="10" eb="12">
      <t>ウンヨウ</t>
    </rPh>
    <rPh sb="12" eb="14">
      <t>ジッタイ</t>
    </rPh>
    <rPh sb="19" eb="21">
      <t>ケッカ</t>
    </rPh>
    <rPh sb="22" eb="23">
      <t>モト</t>
    </rPh>
    <rPh sb="29" eb="31">
      <t>イジョウ</t>
    </rPh>
    <rPh sb="35" eb="37">
      <t>シュウゼン</t>
    </rPh>
    <rPh sb="38" eb="40">
      <t>ジッシ</t>
    </rPh>
    <rPh sb="45" eb="47">
      <t>ブイ</t>
    </rPh>
    <rPh sb="47" eb="49">
      <t>セツビ</t>
    </rPh>
    <rPh sb="50" eb="51">
      <t>アラカジ</t>
    </rPh>
    <rPh sb="52" eb="54">
      <t>セッテイ</t>
    </rPh>
    <phoneticPr fontId="3"/>
  </si>
  <si>
    <t>(参考)会員ビル累積修繕費平均値（百万円）</t>
    <rPh sb="1" eb="3">
      <t>サンコウ</t>
    </rPh>
    <rPh sb="4" eb="6">
      <t>カイイン</t>
    </rPh>
    <rPh sb="8" eb="10">
      <t>ルイセキ</t>
    </rPh>
    <rPh sb="10" eb="12">
      <t>シュウゼン</t>
    </rPh>
    <rPh sb="12" eb="13">
      <t>ヒ</t>
    </rPh>
    <rPh sb="13" eb="16">
      <t>ヘイキンチ</t>
    </rPh>
    <rPh sb="17" eb="20">
      <t>ヒャクマンエン</t>
    </rPh>
    <phoneticPr fontId="3"/>
  </si>
  <si>
    <t>(参考)会員ビル累積修繕費平均値との差額（百万円）</t>
    <rPh sb="1" eb="3">
      <t>サンコウ</t>
    </rPh>
    <rPh sb="4" eb="6">
      <t>カイイン</t>
    </rPh>
    <rPh sb="8" eb="10">
      <t>ルイセキ</t>
    </rPh>
    <rPh sb="10" eb="12">
      <t>シュウゼン</t>
    </rPh>
    <rPh sb="12" eb="13">
      <t>ヒ</t>
    </rPh>
    <rPh sb="13" eb="16">
      <t>ヘイキンチ</t>
    </rPh>
    <rPh sb="18" eb="20">
      <t>サガク</t>
    </rPh>
    <rPh sb="21" eb="24">
      <t>ヒャクマンエン</t>
    </rPh>
    <phoneticPr fontId="3"/>
  </si>
  <si>
    <t>ガスコンロ(データはありません)</t>
    <phoneticPr fontId="3"/>
  </si>
  <si>
    <t>一般耐用年数はBELCA資料にある、不動協目安表にある、法定耐用年数の順とした。</t>
    <rPh sb="0" eb="2">
      <t>イッパン</t>
    </rPh>
    <rPh sb="2" eb="4">
      <t>タイヨウ</t>
    </rPh>
    <rPh sb="4" eb="6">
      <t>ネンスウ</t>
    </rPh>
    <rPh sb="12" eb="14">
      <t>シリョウ</t>
    </rPh>
    <rPh sb="18" eb="20">
      <t>フドウ</t>
    </rPh>
    <rPh sb="20" eb="21">
      <t>キョウ</t>
    </rPh>
    <rPh sb="21" eb="23">
      <t>メヤス</t>
    </rPh>
    <rPh sb="23" eb="24">
      <t>ヒョウ</t>
    </rPh>
    <rPh sb="28" eb="30">
      <t>ホウテイ</t>
    </rPh>
    <rPh sb="30" eb="32">
      <t>タイヨウ</t>
    </rPh>
    <rPh sb="32" eb="34">
      <t>ネンスウ</t>
    </rPh>
    <rPh sb="35" eb="36">
      <t>ジュン</t>
    </rPh>
    <phoneticPr fontId="3"/>
  </si>
  <si>
    <t>長期修繕計画の作り方がわからない方でも簡単に作れることを目指しました。</t>
    <phoneticPr fontId="3"/>
  </si>
  <si>
    <t>計画開始年度を含む25年間の長期修繕計画を作成します。</t>
    <phoneticPr fontId="3"/>
  </si>
  <si>
    <t>直前更新年・初回調整年を使用することで計画時期の微調整が出来ます。</t>
    <phoneticPr fontId="3"/>
  </si>
  <si>
    <t>年度修繕費と累積修繕費を計算します。</t>
    <phoneticPr fontId="3"/>
  </si>
  <si>
    <t>会員ビルの平均的な累積修繕費を、計画ビルにあてはめて年度ごとに表示します。</t>
    <phoneticPr fontId="3"/>
  </si>
  <si>
    <t>修繕箇所が判らない方のためにモデル計画を用意しました。</t>
    <phoneticPr fontId="3"/>
  </si>
  <si>
    <t>修繕箇所を部位設備コード表から選択するだけで、細かい仕様や台数・面積などを省略しました。</t>
    <phoneticPr fontId="3"/>
  </si>
  <si>
    <t>修繕費用は、会員ビルの中央値と延べ床面積から自動的に表示します。</t>
    <rPh sb="6" eb="8">
      <t>カイイン</t>
    </rPh>
    <rPh sb="11" eb="13">
      <t>チュウオウ</t>
    </rPh>
    <rPh sb="13" eb="14">
      <t>チ</t>
    </rPh>
    <rPh sb="15" eb="16">
      <t>ノ</t>
    </rPh>
    <rPh sb="17" eb="20">
      <t>ユカメンセキ</t>
    </rPh>
    <phoneticPr fontId="3"/>
  </si>
  <si>
    <t>修繕時期は、会員ビルの中央値と竣工年から自動的に表示します。</t>
    <rPh sb="2" eb="3">
      <t>ジ</t>
    </rPh>
    <rPh sb="3" eb="4">
      <t>キ</t>
    </rPh>
    <rPh sb="6" eb="8">
      <t>カイイン</t>
    </rPh>
    <rPh sb="11" eb="13">
      <t>チュウオウ</t>
    </rPh>
    <rPh sb="13" eb="14">
      <t>チ</t>
    </rPh>
    <rPh sb="15" eb="17">
      <t>シュンコウ</t>
    </rPh>
    <rPh sb="17" eb="18">
      <t>ネン</t>
    </rPh>
    <phoneticPr fontId="3"/>
  </si>
  <si>
    <t>システム使用上の注意</t>
  </si>
  <si>
    <t>●</t>
    <phoneticPr fontId="3"/>
  </si>
  <si>
    <t>このシステムは、Microsoft Excel 2013で作りました。</t>
    <phoneticPr fontId="3"/>
  </si>
  <si>
    <t>システムを利用するコンピュータにはEXCEL 2013以上が必要です。</t>
    <phoneticPr fontId="3"/>
  </si>
  <si>
    <t>実際に工事を行うときは、複数の専門業者から見積もりを取得して費用を確定してください。</t>
    <phoneticPr fontId="3"/>
  </si>
  <si>
    <t>計画に使用する修繕周期と修繕費用は会員ビルの調査結果を使用します。よって、この時期に、この程度の支出がある。という目安です。</t>
    <rPh sb="17" eb="19">
      <t>カイイン</t>
    </rPh>
    <phoneticPr fontId="3"/>
  </si>
  <si>
    <t>修繕箇所を選択して作る方は「計画１」タブを開いてください。</t>
    <rPh sb="0" eb="2">
      <t>シュウゼン</t>
    </rPh>
    <rPh sb="2" eb="4">
      <t>カショ</t>
    </rPh>
    <rPh sb="5" eb="7">
      <t>センタク</t>
    </rPh>
    <rPh sb="9" eb="10">
      <t>ツク</t>
    </rPh>
    <rPh sb="11" eb="12">
      <t>カタ</t>
    </rPh>
    <rPh sb="14" eb="16">
      <t>ケイカク</t>
    </rPh>
    <rPh sb="21" eb="22">
      <t>ヒラ</t>
    </rPh>
    <phoneticPr fontId="3"/>
  </si>
  <si>
    <t>修繕箇所の特定が出来ない方は「モデル計画」を開いてください。</t>
    <rPh sb="0" eb="2">
      <t>シュウゼン</t>
    </rPh>
    <rPh sb="2" eb="4">
      <t>カショ</t>
    </rPh>
    <rPh sb="5" eb="7">
      <t>トクテイ</t>
    </rPh>
    <rPh sb="8" eb="10">
      <t>デキ</t>
    </rPh>
    <rPh sb="12" eb="13">
      <t>カタ</t>
    </rPh>
    <rPh sb="18" eb="20">
      <t>ケイカク</t>
    </rPh>
    <rPh sb="22" eb="23">
      <t>ヒラ</t>
    </rPh>
    <phoneticPr fontId="3"/>
  </si>
  <si>
    <t>共通項目</t>
    <rPh sb="0" eb="2">
      <t>キョウツウ</t>
    </rPh>
    <rPh sb="2" eb="4">
      <t>コウモク</t>
    </rPh>
    <phoneticPr fontId="3"/>
  </si>
  <si>
    <t>長期修繕計画を開始する年を記入します。（開始年は2018が入力済みです）</t>
    <rPh sb="0" eb="2">
      <t>チョウキ</t>
    </rPh>
    <rPh sb="2" eb="4">
      <t>シュウゼン</t>
    </rPh>
    <rPh sb="4" eb="6">
      <t>ケイカク</t>
    </rPh>
    <rPh sb="7" eb="9">
      <t>カイシ</t>
    </rPh>
    <rPh sb="11" eb="12">
      <t>ネン</t>
    </rPh>
    <rPh sb="13" eb="15">
      <t>キニュウ</t>
    </rPh>
    <rPh sb="20" eb="22">
      <t>カイシ</t>
    </rPh>
    <rPh sb="22" eb="23">
      <t>ネン</t>
    </rPh>
    <rPh sb="29" eb="31">
      <t>ニュウリョク</t>
    </rPh>
    <rPh sb="31" eb="32">
      <t>ズ</t>
    </rPh>
    <phoneticPr fontId="3"/>
  </si>
  <si>
    <t>C列37行目「本計画以前に支出した大規模修繕費」が判る場合は記入します。</t>
    <rPh sb="1" eb="2">
      <t>レツ</t>
    </rPh>
    <rPh sb="4" eb="6">
      <t>ギョウメ</t>
    </rPh>
    <rPh sb="7" eb="8">
      <t>ホン</t>
    </rPh>
    <rPh sb="8" eb="10">
      <t>ケイカク</t>
    </rPh>
    <rPh sb="10" eb="12">
      <t>イゼン</t>
    </rPh>
    <rPh sb="13" eb="15">
      <t>シシュツ</t>
    </rPh>
    <rPh sb="17" eb="20">
      <t>ダイキボ</t>
    </rPh>
    <rPh sb="20" eb="22">
      <t>シュウゼン</t>
    </rPh>
    <rPh sb="22" eb="23">
      <t>ヒ</t>
    </rPh>
    <rPh sb="25" eb="26">
      <t>ワカ</t>
    </rPh>
    <rPh sb="27" eb="29">
      <t>バアイ</t>
    </rPh>
    <rPh sb="30" eb="32">
      <t>キニュウ</t>
    </rPh>
    <phoneticPr fontId="3"/>
  </si>
  <si>
    <t>計画１および2の入力</t>
    <rPh sb="0" eb="2">
      <t>ケイカク</t>
    </rPh>
    <rPh sb="8" eb="10">
      <t>ニュウリョク</t>
    </rPh>
    <phoneticPr fontId="3"/>
  </si>
  <si>
    <t>所有ビルの設備・部位の実態を調べ、計画の必要性を判断します。</t>
    <rPh sb="0" eb="2">
      <t>ショユウ</t>
    </rPh>
    <rPh sb="5" eb="7">
      <t>セツビ</t>
    </rPh>
    <rPh sb="8" eb="10">
      <t>ブイ</t>
    </rPh>
    <rPh sb="11" eb="13">
      <t>ジッタイ</t>
    </rPh>
    <rPh sb="14" eb="15">
      <t>シラ</t>
    </rPh>
    <rPh sb="17" eb="19">
      <t>ケイカク</t>
    </rPh>
    <rPh sb="20" eb="23">
      <t>ヒツヨウセイ</t>
    </rPh>
    <rPh sb="24" eb="26">
      <t>ハンダン</t>
    </rPh>
    <phoneticPr fontId="3"/>
  </si>
  <si>
    <t>過去に更新或いは大規模修繕を行った年度が判れば直前更新年に入力します。</t>
    <rPh sb="0" eb="2">
      <t>カコ</t>
    </rPh>
    <rPh sb="3" eb="5">
      <t>コウシン</t>
    </rPh>
    <rPh sb="5" eb="6">
      <t>アル</t>
    </rPh>
    <rPh sb="8" eb="11">
      <t>ダイキボ</t>
    </rPh>
    <rPh sb="11" eb="13">
      <t>シュウゼン</t>
    </rPh>
    <rPh sb="14" eb="15">
      <t>オコナ</t>
    </rPh>
    <rPh sb="17" eb="18">
      <t>ネン</t>
    </rPh>
    <rPh sb="18" eb="19">
      <t>ド</t>
    </rPh>
    <rPh sb="20" eb="21">
      <t>ワカ</t>
    </rPh>
    <rPh sb="23" eb="25">
      <t>チョクゼン</t>
    </rPh>
    <rPh sb="25" eb="27">
      <t>コウシン</t>
    </rPh>
    <rPh sb="27" eb="28">
      <t>ネン</t>
    </rPh>
    <rPh sb="29" eb="31">
      <t>ニュウリョク</t>
    </rPh>
    <phoneticPr fontId="3"/>
  </si>
  <si>
    <t>計画部位・設備コードを入力すると名称・修繕区分・一般耐用年数・実態更新年数を表示します。</t>
    <rPh sb="0" eb="2">
      <t>ケイカク</t>
    </rPh>
    <rPh sb="2" eb="4">
      <t>ブイ</t>
    </rPh>
    <rPh sb="5" eb="7">
      <t>セツビ</t>
    </rPh>
    <rPh sb="11" eb="13">
      <t>ニュウリョク</t>
    </rPh>
    <rPh sb="16" eb="18">
      <t>メイショウ</t>
    </rPh>
    <rPh sb="19" eb="21">
      <t>シュウゼン</t>
    </rPh>
    <rPh sb="21" eb="23">
      <t>クブン</t>
    </rPh>
    <rPh sb="24" eb="26">
      <t>イッパン</t>
    </rPh>
    <rPh sb="26" eb="28">
      <t>タイヨウ</t>
    </rPh>
    <rPh sb="28" eb="30">
      <t>ネンスウ</t>
    </rPh>
    <rPh sb="31" eb="33">
      <t>ジッタイ</t>
    </rPh>
    <rPh sb="33" eb="35">
      <t>コウシン</t>
    </rPh>
    <rPh sb="35" eb="37">
      <t>ネンスウ</t>
    </rPh>
    <rPh sb="38" eb="40">
      <t>ヒョウジ</t>
    </rPh>
    <phoneticPr fontId="3"/>
  </si>
  <si>
    <t>・修繕周期と竣工年または直前更新年を比較し、本来更新すべき年を算出します。</t>
    <rPh sb="1" eb="3">
      <t>シュウゼン</t>
    </rPh>
    <rPh sb="3" eb="5">
      <t>シュウキ</t>
    </rPh>
    <rPh sb="6" eb="8">
      <t>シュンコウ</t>
    </rPh>
    <rPh sb="8" eb="9">
      <t>ネン</t>
    </rPh>
    <rPh sb="12" eb="14">
      <t>チョクゼン</t>
    </rPh>
    <rPh sb="14" eb="16">
      <t>コウシン</t>
    </rPh>
    <rPh sb="16" eb="17">
      <t>ネン</t>
    </rPh>
    <rPh sb="18" eb="20">
      <t>ヒカク</t>
    </rPh>
    <rPh sb="22" eb="24">
      <t>ホンライ</t>
    </rPh>
    <rPh sb="24" eb="26">
      <t>コウシン</t>
    </rPh>
    <rPh sb="29" eb="30">
      <t>ネン</t>
    </rPh>
    <rPh sb="31" eb="33">
      <t>サンシュツ</t>
    </rPh>
    <phoneticPr fontId="3"/>
  </si>
  <si>
    <t>・本来の更新年が計画開始年より小さければ計画開始年に予算を表示します。</t>
    <rPh sb="1" eb="3">
      <t>ホンライ</t>
    </rPh>
    <rPh sb="4" eb="6">
      <t>コウシン</t>
    </rPh>
    <rPh sb="6" eb="7">
      <t>トシ</t>
    </rPh>
    <rPh sb="8" eb="10">
      <t>ケイカク</t>
    </rPh>
    <rPh sb="10" eb="12">
      <t>カイシ</t>
    </rPh>
    <rPh sb="12" eb="13">
      <t>ネン</t>
    </rPh>
    <rPh sb="15" eb="16">
      <t>チイ</t>
    </rPh>
    <rPh sb="20" eb="22">
      <t>ケイカク</t>
    </rPh>
    <rPh sb="22" eb="24">
      <t>カイシ</t>
    </rPh>
    <rPh sb="24" eb="25">
      <t>ネン</t>
    </rPh>
    <rPh sb="26" eb="28">
      <t>ヨサン</t>
    </rPh>
    <rPh sb="29" eb="31">
      <t>ヒョウジ</t>
    </rPh>
    <phoneticPr fontId="3"/>
  </si>
  <si>
    <t>・本来の更新年が計画開始年より大きければその年に予算を表示します。</t>
    <rPh sb="1" eb="3">
      <t>ホンライ</t>
    </rPh>
    <rPh sb="4" eb="6">
      <t>コウシン</t>
    </rPh>
    <rPh sb="6" eb="7">
      <t>トシ</t>
    </rPh>
    <rPh sb="8" eb="10">
      <t>ケイカク</t>
    </rPh>
    <rPh sb="10" eb="12">
      <t>カイシ</t>
    </rPh>
    <rPh sb="12" eb="13">
      <t>ネン</t>
    </rPh>
    <rPh sb="15" eb="16">
      <t>オオ</t>
    </rPh>
    <rPh sb="22" eb="23">
      <t>ネン</t>
    </rPh>
    <rPh sb="24" eb="26">
      <t>ヨサン</t>
    </rPh>
    <rPh sb="27" eb="29">
      <t>ヒョウジ</t>
    </rPh>
    <phoneticPr fontId="3"/>
  </si>
  <si>
    <t>・初回修繕年度を遅らせたいときは、遅らせる年数を入力します。</t>
    <rPh sb="1" eb="3">
      <t>ショカイ</t>
    </rPh>
    <rPh sb="3" eb="5">
      <t>シュウゼン</t>
    </rPh>
    <rPh sb="5" eb="7">
      <t>ネンド</t>
    </rPh>
    <rPh sb="8" eb="9">
      <t>オク</t>
    </rPh>
    <rPh sb="17" eb="18">
      <t>オク</t>
    </rPh>
    <rPh sb="21" eb="23">
      <t>ネンスウ</t>
    </rPh>
    <rPh sb="24" eb="26">
      <t>ニュウリョク</t>
    </rPh>
    <phoneticPr fontId="3"/>
  </si>
  <si>
    <t>・初回修繕年度を早めたいときは、早める年数をマイナスで入力します。</t>
    <rPh sb="1" eb="3">
      <t>ショカイ</t>
    </rPh>
    <rPh sb="3" eb="5">
      <t>シュウゼン</t>
    </rPh>
    <rPh sb="5" eb="7">
      <t>ネンド</t>
    </rPh>
    <rPh sb="8" eb="9">
      <t>ハヤ</t>
    </rPh>
    <rPh sb="16" eb="17">
      <t>ハヤ</t>
    </rPh>
    <rPh sb="19" eb="21">
      <t>ネンスウ</t>
    </rPh>
    <rPh sb="27" eb="29">
      <t>ニュウリョク</t>
    </rPh>
    <phoneticPr fontId="3"/>
  </si>
  <si>
    <t>モデル計画の入力</t>
    <rPh sb="3" eb="5">
      <t>ケイカク</t>
    </rPh>
    <rPh sb="6" eb="8">
      <t>ニュウリョク</t>
    </rPh>
    <phoneticPr fontId="3"/>
  </si>
  <si>
    <t>修繕が必要な次の部位設備は注意に従い見直してください。</t>
    <rPh sb="0" eb="2">
      <t>シュウゼン</t>
    </rPh>
    <rPh sb="3" eb="5">
      <t>ヒツヨウ</t>
    </rPh>
    <rPh sb="6" eb="7">
      <t>ツギ</t>
    </rPh>
    <rPh sb="8" eb="10">
      <t>ブイ</t>
    </rPh>
    <rPh sb="10" eb="12">
      <t>セツビ</t>
    </rPh>
    <rPh sb="13" eb="15">
      <t>チュウイ</t>
    </rPh>
    <rPh sb="16" eb="17">
      <t>シタガ</t>
    </rPh>
    <rPh sb="18" eb="20">
      <t>ミナオ</t>
    </rPh>
    <phoneticPr fontId="3"/>
  </si>
  <si>
    <t>14の手順に従い、直近更新年を入力します。</t>
    <rPh sb="3" eb="5">
      <t>テジュン</t>
    </rPh>
    <rPh sb="6" eb="7">
      <t>シタガ</t>
    </rPh>
    <rPh sb="9" eb="11">
      <t>チョッキン</t>
    </rPh>
    <rPh sb="11" eb="13">
      <t>コウシン</t>
    </rPh>
    <rPh sb="13" eb="14">
      <t>ネン</t>
    </rPh>
    <rPh sb="15" eb="17">
      <t>ニュウリョク</t>
    </rPh>
    <phoneticPr fontId="3"/>
  </si>
  <si>
    <t>15の手順に従い、修繕年度を調整します。</t>
    <rPh sb="3" eb="5">
      <t>テジュン</t>
    </rPh>
    <rPh sb="6" eb="7">
      <t>シタガ</t>
    </rPh>
    <rPh sb="9" eb="11">
      <t>シュウゼン</t>
    </rPh>
    <rPh sb="11" eb="13">
      <t>ネンド</t>
    </rPh>
    <rPh sb="14" eb="16">
      <t>チョウセイ</t>
    </rPh>
    <phoneticPr fontId="3"/>
  </si>
  <si>
    <t>追加したい部位設備がある時は、12の手順に従い入力します。</t>
    <rPh sb="0" eb="2">
      <t>ツイカ</t>
    </rPh>
    <rPh sb="5" eb="7">
      <t>ブイ</t>
    </rPh>
    <rPh sb="7" eb="9">
      <t>セツビ</t>
    </rPh>
    <rPh sb="12" eb="13">
      <t>トキ</t>
    </rPh>
    <rPh sb="18" eb="20">
      <t>テジュン</t>
    </rPh>
    <rPh sb="21" eb="22">
      <t>シタガ</t>
    </rPh>
    <rPh sb="23" eb="25">
      <t>ニュウリョク</t>
    </rPh>
    <phoneticPr fontId="3"/>
  </si>
  <si>
    <t>完成したら印刷</t>
    <rPh sb="0" eb="2">
      <t>カンセイ</t>
    </rPh>
    <rPh sb="5" eb="7">
      <t>インサツ</t>
    </rPh>
    <phoneticPr fontId="3"/>
  </si>
  <si>
    <t>印刷はA3用紙を使用してください。</t>
    <rPh sb="0" eb="2">
      <t>インサツ</t>
    </rPh>
    <rPh sb="5" eb="7">
      <t>ヨウシ</t>
    </rPh>
    <rPh sb="8" eb="10">
      <t>シヨウ</t>
    </rPh>
    <phoneticPr fontId="3"/>
  </si>
  <si>
    <r>
      <t xml:space="preserve">中小ビルのための長期修繕計画（簡易版）作成システム
Version　１．０
</t>
    </r>
    <r>
      <rPr>
        <sz val="12"/>
        <color theme="0"/>
        <rFont val="Meiryo UI"/>
        <family val="3"/>
        <charset val="128"/>
      </rPr>
      <t>2018年6月5日　一般社団法人 日本ビルヂング協会連合会</t>
    </r>
    <rPh sb="0" eb="2">
      <t>チュウショウ</t>
    </rPh>
    <rPh sb="8" eb="10">
      <t>チョウキ</t>
    </rPh>
    <rPh sb="10" eb="12">
      <t>シュウゼン</t>
    </rPh>
    <rPh sb="12" eb="14">
      <t>ケイカク</t>
    </rPh>
    <rPh sb="15" eb="18">
      <t>カンイバン</t>
    </rPh>
    <rPh sb="19" eb="21">
      <t>サクセイ</t>
    </rPh>
    <rPh sb="42" eb="43">
      <t>ネン</t>
    </rPh>
    <rPh sb="44" eb="45">
      <t>ガツ</t>
    </rPh>
    <rPh sb="46" eb="47">
      <t>ニチ</t>
    </rPh>
    <rPh sb="48" eb="50">
      <t>イッパン</t>
    </rPh>
    <rPh sb="50" eb="52">
      <t>シャダン</t>
    </rPh>
    <rPh sb="52" eb="54">
      <t>ホウジン</t>
    </rPh>
    <rPh sb="55" eb="57">
      <t>ニホン</t>
    </rPh>
    <rPh sb="62" eb="64">
      <t>キョウカイ</t>
    </rPh>
    <rPh sb="64" eb="67">
      <t>レンゴウカイ</t>
    </rPh>
    <phoneticPr fontId="3"/>
  </si>
  <si>
    <t>製作著作　(株)昌平不動産総合研究所</t>
    <rPh sb="0" eb="2">
      <t>セイサク</t>
    </rPh>
    <rPh sb="2" eb="4">
      <t>チョサク</t>
    </rPh>
    <rPh sb="5" eb="18">
      <t>ショウヘイ</t>
    </rPh>
    <phoneticPr fontId="3"/>
  </si>
  <si>
    <t>清宮　仁</t>
    <rPh sb="0" eb="2">
      <t>セイミヤ</t>
    </rPh>
    <rPh sb="3" eb="4">
      <t>ジン</t>
    </rPh>
    <phoneticPr fontId="3"/>
  </si>
  <si>
    <t>　Version1.0　2018年6月5日</t>
    <rPh sb="16" eb="17">
      <t>ネン</t>
    </rPh>
    <rPh sb="18" eb="19">
      <t>ガツ</t>
    </rPh>
    <rPh sb="20" eb="21">
      <t>ニチ</t>
    </rPh>
    <phoneticPr fontId="3"/>
  </si>
  <si>
    <t>　このシステムは「これからの中小ビルの経営戦略　調査結果」（平成29年6月発行）で中小ビルの経営課題の総合3位に挙がった「長期修繕計画の作成と適時・適切な実行」課題の対策の一つとして開発しました。
　中小ビルに於いて、長期修繕計画が作成されない。または、活用されない理由は色々考えられますが、計画を作成・管理する人の要因が大きいものと推測されました。また、技術系社員が居なければ修繕すべき設備や部位、時期もわからず、サブコン、メーカーなどの提案に従うか、不具合が出てから修繕する事後保全で対処するしかなく、クレームの元になっています。そこで、特に技術に詳しくない方でも、長期修繕計画を簡単に作れる方法の開発を試みました。</t>
    <phoneticPr fontId="3"/>
  </si>
  <si>
    <t>長期修繕計画の作成と運用実態アンケート調査結果報告書（平成30年6月発行）を基に、ビルの修繕対象部位・設備を設定するだけで、誰でも、簡単に長期修繕計画を作れるようにし、収益不動産としての価値を持続することが目的です。また、概算とはいえ大規模修繕に伴う資本的支出の時期と予算を予測し、備えることでビル経営の安定化に寄与できるものと思います。</t>
    <rPh sb="19" eb="21">
      <t>チョウサ</t>
    </rPh>
    <rPh sb="21" eb="23">
      <t>ケッカ</t>
    </rPh>
    <rPh sb="23" eb="26">
      <t>ホウコクショ</t>
    </rPh>
    <rPh sb="27" eb="29">
      <t>ヘイセイ</t>
    </rPh>
    <rPh sb="31" eb="32">
      <t>ネン</t>
    </rPh>
    <rPh sb="33" eb="34">
      <t>ガツ</t>
    </rPh>
    <rPh sb="34" eb="36">
      <t>ハッコウ</t>
    </rPh>
    <rPh sb="38" eb="39">
      <t>モト</t>
    </rPh>
    <phoneticPr fontId="3"/>
  </si>
  <si>
    <t>・101屋上保護防水の修繕…露出防水の場合はコードを102に変更してください。</t>
    <phoneticPr fontId="3"/>
  </si>
  <si>
    <t>・106外壁塗装（手すり）の塗替え…塗装仕上げではない場合は削除してください。</t>
    <phoneticPr fontId="3"/>
  </si>
  <si>
    <t>・108タイル貼り外壁の補修…タイル貼り仕上げではない場合は削除してください。</t>
    <phoneticPr fontId="3"/>
  </si>
  <si>
    <t>・118共用廊下の改修…改修予定が無い場合は削除してください。</t>
    <phoneticPr fontId="3"/>
  </si>
  <si>
    <t>・120トイレの改修…改修予定が無い場合は削除してください。</t>
    <phoneticPr fontId="3"/>
  </si>
  <si>
    <t>・309全熱交換器の取替…全熱交換器を使用していない場合は削除してください。</t>
    <phoneticPr fontId="3"/>
  </si>
  <si>
    <t>・314揚水ポンプの取替…直結増圧ポンプの場合はコードを313に変更してください。</t>
    <phoneticPr fontId="3"/>
  </si>
  <si>
    <t>・317汚水ポンプの取替…使用していない場合は削除してください。</t>
    <phoneticPr fontId="3"/>
  </si>
  <si>
    <t>・318雑排水ポンプの取替…使用していない場合は削除してください。</t>
    <phoneticPr fontId="3"/>
  </si>
  <si>
    <t>・319受水槽（屋内）の取替…屋外設置の場合はコードを320に変更してください。</t>
    <phoneticPr fontId="3"/>
  </si>
  <si>
    <t>・321高架水槽の取替…使用していない場合は削除してください。</t>
    <phoneticPr fontId="3"/>
  </si>
  <si>
    <t>・323給水管の取替…更生工法で行う場合はコードを322に変更してください。</t>
    <phoneticPr fontId="3"/>
  </si>
  <si>
    <t>・325排水管の取替…更生工法で行う場合はコードを324に変更してください。</t>
    <phoneticPr fontId="3"/>
  </si>
  <si>
    <t>・350警備システムの取替…機械警備を設置していない場合は削除してください。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</si>
</sst>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年目&quot;"/>
    <numFmt numFmtId="177" formatCode="###0&quot;年&quot;"/>
    <numFmt numFmtId="178" formatCode="###0&quot;年目&quot;"/>
    <numFmt numFmtId="179" formatCode="0_ ;[Red]\-0\ "/>
    <numFmt numFmtId="180" formatCode="yyyy&quot;年&quot;m&quot;月&quot;d&quot;日&quot;;@"/>
  </numFmts>
  <fonts count="29">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2"/>
      <color theme="1"/>
      <name val="Meiryo UI"/>
      <family val="3"/>
      <charset val="128"/>
    </font>
    <font>
      <sz val="12"/>
      <color theme="1"/>
      <name val="ＭＳ Ｐゴシック"/>
      <family val="2"/>
      <charset val="128"/>
      <scheme val="minor"/>
    </font>
    <font>
      <sz val="11"/>
      <color theme="1"/>
      <name val="Meiryo UI"/>
      <family val="3"/>
      <charset val="128"/>
    </font>
    <font>
      <b/>
      <sz val="20"/>
      <color theme="1"/>
      <name val="Meiryo UI"/>
      <family val="3"/>
      <charset val="128"/>
    </font>
    <font>
      <sz val="11"/>
      <color rgb="FFFF0000"/>
      <name val="Meiryo UI"/>
      <family val="3"/>
      <charset val="128"/>
    </font>
    <font>
      <sz val="9"/>
      <color theme="1"/>
      <name val="Meiryo UI"/>
      <family val="3"/>
      <charset val="128"/>
    </font>
    <font>
      <sz val="11"/>
      <color rgb="FFFF0000"/>
      <name val="ＭＳ Ｐゴシック"/>
      <family val="3"/>
      <charset val="128"/>
      <scheme val="minor"/>
    </font>
    <font>
      <b/>
      <sz val="14"/>
      <color theme="1"/>
      <name val="AR P丸ゴシック体M04"/>
      <family val="3"/>
      <charset val="128"/>
    </font>
    <font>
      <sz val="11"/>
      <color theme="1"/>
      <name val="AR P丸ゴシック体M04"/>
      <family val="3"/>
      <charset val="128"/>
    </font>
    <font>
      <b/>
      <sz val="12"/>
      <color theme="1"/>
      <name val="AR P丸ゴシック体M04"/>
      <family val="3"/>
      <charset val="128"/>
    </font>
    <font>
      <sz val="14"/>
      <color theme="1"/>
      <name val="AR P丸ゴシック体M04"/>
      <family val="3"/>
      <charset val="128"/>
    </font>
    <font>
      <sz val="11"/>
      <color rgb="FFFF0000"/>
      <name val="AR P丸ゴシック体M04"/>
      <family val="3"/>
      <charset val="128"/>
    </font>
    <font>
      <sz val="9"/>
      <color theme="1"/>
      <name val="AR P丸ゴシック体M04"/>
      <family val="3"/>
      <charset val="128"/>
    </font>
    <font>
      <sz val="10"/>
      <color theme="1"/>
      <name val="AR P丸ゴシック体M04"/>
      <family val="3"/>
      <charset val="128"/>
    </font>
    <font>
      <sz val="12"/>
      <color theme="1"/>
      <name val="AR P丸ゴシック体M04"/>
      <family val="3"/>
      <charset val="128"/>
    </font>
    <font>
      <sz val="10"/>
      <color theme="1"/>
      <name val="ＭＳ Ｐゴシック"/>
      <family val="2"/>
      <charset val="128"/>
      <scheme val="minor"/>
    </font>
    <font>
      <sz val="10"/>
      <color theme="1"/>
      <name val="ＭＳ Ｐゴシック"/>
      <family val="3"/>
      <charset val="128"/>
      <scheme val="minor"/>
    </font>
    <font>
      <sz val="8"/>
      <color theme="1"/>
      <name val="AR P丸ゴシック体M04"/>
      <family val="3"/>
      <charset val="128"/>
    </font>
    <font>
      <b/>
      <sz val="14"/>
      <name val="AR P丸ゴシック体M04"/>
      <family val="3"/>
      <charset val="128"/>
    </font>
    <font>
      <sz val="12"/>
      <color rgb="FFFF0000"/>
      <name val="Meiryo UI"/>
      <family val="3"/>
      <charset val="128"/>
    </font>
    <font>
      <b/>
      <sz val="11"/>
      <color theme="1"/>
      <name val="Meiryo UI"/>
      <family val="3"/>
      <charset val="128"/>
    </font>
    <font>
      <b/>
      <sz val="16"/>
      <color theme="0"/>
      <name val="Meiryo UI"/>
      <family val="3"/>
      <charset val="128"/>
    </font>
    <font>
      <sz val="12"/>
      <color theme="0"/>
      <name val="Meiryo UI"/>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0C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7">
    <xf numFmtId="0" fontId="0" fillId="0" borderId="0" xfId="0">
      <alignment vertical="center"/>
    </xf>
    <xf numFmtId="0" fontId="0" fillId="0" borderId="0" xfId="0" applyAlignment="1">
      <alignment horizontal="center" vertical="center"/>
    </xf>
    <xf numFmtId="0" fontId="2" fillId="0" borderId="0" xfId="0" applyFont="1">
      <alignment vertical="center"/>
    </xf>
    <xf numFmtId="38" fontId="0" fillId="0" borderId="1" xfId="1"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5" fillId="0" borderId="0" xfId="0" applyFont="1" applyAlignment="1">
      <alignment vertical="center"/>
    </xf>
    <xf numFmtId="0" fontId="0" fillId="0" borderId="0" xfId="0" applyBorder="1" applyAlignment="1">
      <alignment horizontal="center" vertical="center"/>
    </xf>
    <xf numFmtId="176" fontId="4" fillId="0" borderId="0" xfId="0" applyNumberFormat="1" applyFont="1" applyBorder="1" applyAlignment="1">
      <alignment horizontal="center" vertical="center"/>
    </xf>
    <xf numFmtId="38" fontId="0" fillId="0" borderId="0" xfId="1" applyFont="1" applyBorder="1">
      <alignment vertical="center"/>
    </xf>
    <xf numFmtId="0" fontId="0" fillId="0" borderId="0" xfId="0" applyBorder="1">
      <alignment vertical="center"/>
    </xf>
    <xf numFmtId="38" fontId="0" fillId="0" borderId="0" xfId="0" applyNumberFormat="1" applyBorder="1">
      <alignment vertical="center"/>
    </xf>
    <xf numFmtId="0" fontId="5" fillId="0" borderId="0" xfId="0" applyFont="1" applyBorder="1" applyAlignment="1">
      <alignment vertical="center"/>
    </xf>
    <xf numFmtId="38" fontId="4" fillId="0" borderId="0" xfId="0" applyNumberFormat="1" applyFont="1" applyBorder="1">
      <alignment vertical="center"/>
    </xf>
    <xf numFmtId="0" fontId="0" fillId="6" borderId="1" xfId="0"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lignment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38" fontId="8" fillId="0" borderId="0" xfId="1" applyFont="1" applyFill="1" applyBorder="1">
      <alignment vertical="center"/>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0" fontId="11" fillId="0" borderId="0" xfId="0" applyFont="1" applyFill="1" applyBorder="1" applyAlignment="1">
      <alignment horizontal="center" vertical="center"/>
    </xf>
    <xf numFmtId="38" fontId="8" fillId="0" borderId="0" xfId="0" applyNumberFormat="1" applyFont="1" applyFill="1" applyBorder="1">
      <alignment vertical="center"/>
    </xf>
    <xf numFmtId="38" fontId="8" fillId="0" borderId="0" xfId="1" applyFont="1" applyFill="1" applyBorder="1" applyAlignment="1">
      <alignment vertical="center"/>
    </xf>
    <xf numFmtId="0" fontId="14" fillId="0" borderId="0" xfId="0" applyFont="1" applyAlignment="1">
      <alignment horizontal="right" vertical="center"/>
    </xf>
    <xf numFmtId="0" fontId="15" fillId="2" borderId="1" xfId="0" applyNumberFormat="1" applyFont="1" applyFill="1" applyBorder="1" applyAlignment="1">
      <alignment horizontal="center"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Border="1" applyAlignment="1">
      <alignment horizontal="right" vertical="center"/>
    </xf>
    <xf numFmtId="0" fontId="15" fillId="2" borderId="1" xfId="0" applyFont="1" applyFill="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Alignment="1"/>
    <xf numFmtId="0" fontId="14" fillId="0" borderId="1" xfId="0" applyFont="1" applyFill="1" applyBorder="1" applyAlignment="1">
      <alignment horizontal="center" vertical="center"/>
    </xf>
    <xf numFmtId="0" fontId="14" fillId="0" borderId="1" xfId="0" applyFont="1" applyBorder="1" applyAlignment="1">
      <alignment horizontal="left" vertical="center"/>
    </xf>
    <xf numFmtId="0" fontId="17" fillId="0" borderId="0" xfId="0" applyFont="1" applyFill="1" applyBorder="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0" fillId="6" borderId="1" xfId="0" applyFont="1" applyFill="1" applyBorder="1">
      <alignment vertical="center"/>
    </xf>
    <xf numFmtId="0" fontId="20" fillId="6" borderId="1" xfId="0" applyFont="1" applyFill="1" applyBorder="1" applyAlignment="1">
      <alignment horizontal="center" vertical="center"/>
    </xf>
    <xf numFmtId="0" fontId="20" fillId="4" borderId="1" xfId="0" applyFont="1" applyFill="1" applyBorder="1" applyAlignment="1">
      <alignment horizontal="center" vertical="center"/>
    </xf>
    <xf numFmtId="38" fontId="0" fillId="0" borderId="0" xfId="1" applyFont="1" applyBorder="1" applyAlignment="1">
      <alignment horizontal="right" vertical="center"/>
    </xf>
    <xf numFmtId="0" fontId="0" fillId="0" borderId="6" xfId="0" applyBorder="1" applyAlignment="1">
      <alignment horizontal="center" vertical="center"/>
    </xf>
    <xf numFmtId="38" fontId="0" fillId="0" borderId="6" xfId="1" applyFont="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horizontal="left" vertical="center"/>
    </xf>
    <xf numFmtId="0" fontId="14" fillId="2" borderId="11" xfId="0" applyFont="1" applyFill="1" applyBorder="1" applyAlignment="1">
      <alignment horizontal="center" vertical="center"/>
    </xf>
    <xf numFmtId="0" fontId="14" fillId="2" borderId="13" xfId="0" applyFont="1" applyFill="1" applyBorder="1" applyAlignment="1">
      <alignment horizontal="center" vertical="center"/>
    </xf>
    <xf numFmtId="0" fontId="14" fillId="0" borderId="14" xfId="0" applyFont="1" applyBorder="1" applyAlignment="1">
      <alignment horizontal="left" vertical="center"/>
    </xf>
    <xf numFmtId="0" fontId="14" fillId="0" borderId="14" xfId="0" applyFont="1" applyBorder="1" applyAlignment="1">
      <alignment horizontal="center" vertical="center"/>
    </xf>
    <xf numFmtId="0" fontId="6" fillId="0" borderId="0" xfId="0" applyFont="1" applyFill="1" applyBorder="1">
      <alignment vertical="center"/>
    </xf>
    <xf numFmtId="0" fontId="8" fillId="0" borderId="0" xfId="0" applyFont="1" applyFill="1" applyBorder="1" applyAlignment="1">
      <alignment horizontal="right" vertical="center"/>
    </xf>
    <xf numFmtId="0" fontId="0" fillId="6" borderId="1" xfId="0" applyFill="1" applyBorder="1" applyAlignment="1">
      <alignment horizontal="center" vertical="center"/>
    </xf>
    <xf numFmtId="0" fontId="20" fillId="6" borderId="1" xfId="0" applyFont="1" applyFill="1" applyBorder="1" applyAlignment="1">
      <alignment horizontal="center" vertical="center"/>
    </xf>
    <xf numFmtId="0" fontId="12" fillId="0" borderId="0" xfId="0" applyFont="1" applyAlignment="1">
      <alignment vertical="top"/>
    </xf>
    <xf numFmtId="0" fontId="5" fillId="0" borderId="0" xfId="0" applyFont="1" applyAlignment="1">
      <alignment horizontal="center" vertical="center"/>
    </xf>
    <xf numFmtId="38" fontId="0" fillId="0" borderId="0" xfId="0" applyNumberFormat="1" applyBorder="1" applyAlignment="1">
      <alignment horizontal="center" vertical="center"/>
    </xf>
    <xf numFmtId="38" fontId="4" fillId="0" borderId="0" xfId="0" applyNumberFormat="1" applyFont="1" applyBorder="1" applyAlignment="1">
      <alignment horizontal="center" vertical="center"/>
    </xf>
    <xf numFmtId="0" fontId="19" fillId="0" borderId="0" xfId="0" applyFont="1" applyAlignment="1">
      <alignment horizontal="center"/>
    </xf>
    <xf numFmtId="0" fontId="14" fillId="0" borderId="0" xfId="0" applyFont="1" applyBorder="1" applyAlignment="1">
      <alignment horizontal="right" vertical="center"/>
    </xf>
    <xf numFmtId="0"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17" fillId="0" borderId="0" xfId="0" applyFont="1" applyAlignment="1">
      <alignment horizontal="left" vertical="center"/>
    </xf>
    <xf numFmtId="38" fontId="0" fillId="2" borderId="19" xfId="1"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7" fillId="0" borderId="0" xfId="0" applyFont="1" applyFill="1" applyBorder="1" applyAlignment="1">
      <alignment horizontal="left" vertical="center"/>
    </xf>
    <xf numFmtId="38" fontId="20" fillId="2" borderId="1" xfId="1" applyFont="1" applyFill="1" applyBorder="1" applyAlignment="1">
      <alignment horizontal="center" vertical="center"/>
    </xf>
    <xf numFmtId="38" fontId="20" fillId="0" borderId="1" xfId="1" applyFont="1" applyFill="1" applyBorder="1" applyAlignment="1">
      <alignment horizontal="center" vertical="center"/>
    </xf>
    <xf numFmtId="0" fontId="14" fillId="0" borderId="0" xfId="0" applyFont="1" applyBorder="1" applyAlignment="1">
      <alignment horizontal="right" vertical="center"/>
    </xf>
    <xf numFmtId="178" fontId="18" fillId="7" borderId="1" xfId="0" applyNumberFormat="1" applyFont="1" applyFill="1" applyBorder="1" applyAlignment="1">
      <alignment horizontal="center" vertical="center"/>
    </xf>
    <xf numFmtId="178" fontId="18" fillId="7" borderId="4" xfId="0" applyNumberFormat="1" applyFont="1" applyFill="1" applyBorder="1" applyAlignment="1">
      <alignment horizontal="center" vertical="center"/>
    </xf>
    <xf numFmtId="178" fontId="18" fillId="7" borderId="12" xfId="0" applyNumberFormat="1" applyFont="1" applyFill="1" applyBorder="1" applyAlignment="1">
      <alignment horizontal="center" vertical="center"/>
    </xf>
    <xf numFmtId="38" fontId="14" fillId="0" borderId="1" xfId="1" applyFont="1" applyBorder="1" applyAlignment="1">
      <alignment horizontal="center" vertical="center"/>
    </xf>
    <xf numFmtId="38" fontId="14" fillId="0" borderId="14" xfId="1" applyFont="1" applyBorder="1" applyAlignment="1">
      <alignment horizontal="center" vertical="center"/>
    </xf>
    <xf numFmtId="179" fontId="0" fillId="0" borderId="1" xfId="1" applyNumberFormat="1" applyFont="1" applyBorder="1" applyAlignment="1">
      <alignment horizontal="center" vertical="center"/>
    </xf>
    <xf numFmtId="0" fontId="14" fillId="2" borderId="14" xfId="0" applyFont="1" applyFill="1" applyBorder="1" applyAlignment="1">
      <alignment horizontal="center" vertical="center"/>
    </xf>
    <xf numFmtId="0" fontId="14" fillId="0" borderId="0" xfId="0" applyFont="1" applyBorder="1" applyAlignment="1">
      <alignment vertical="center"/>
    </xf>
    <xf numFmtId="0" fontId="0" fillId="0" borderId="0" xfId="0" applyAlignment="1">
      <alignment vertical="center"/>
    </xf>
    <xf numFmtId="38" fontId="14" fillId="0" borderId="3" xfId="1" applyFont="1" applyBorder="1" applyAlignment="1">
      <alignment vertical="center"/>
    </xf>
    <xf numFmtId="177" fontId="19" fillId="7" borderId="9" xfId="0" applyNumberFormat="1" applyFont="1" applyFill="1" applyBorder="1" applyAlignment="1">
      <alignment horizontal="center" vertical="center"/>
    </xf>
    <xf numFmtId="177" fontId="19" fillId="7" borderId="10" xfId="0" applyNumberFormat="1" applyFont="1" applyFill="1" applyBorder="1" applyAlignment="1">
      <alignment horizontal="center" vertical="center"/>
    </xf>
    <xf numFmtId="38" fontId="18" fillId="0" borderId="1" xfId="1" applyFont="1" applyBorder="1">
      <alignment vertical="center"/>
    </xf>
    <xf numFmtId="38" fontId="18" fillId="0" borderId="4" xfId="1" applyFont="1" applyBorder="1">
      <alignment vertical="center"/>
    </xf>
    <xf numFmtId="38" fontId="18" fillId="0" borderId="12" xfId="1" applyFont="1" applyBorder="1">
      <alignment vertical="center"/>
    </xf>
    <xf numFmtId="38" fontId="18" fillId="0" borderId="14" xfId="1" applyFont="1" applyBorder="1">
      <alignment vertical="center"/>
    </xf>
    <xf numFmtId="38" fontId="18" fillId="0" borderId="15" xfId="1" applyFont="1" applyBorder="1">
      <alignment vertical="center"/>
    </xf>
    <xf numFmtId="38" fontId="18" fillId="0" borderId="16" xfId="1" applyFont="1" applyBorder="1">
      <alignment vertical="center"/>
    </xf>
    <xf numFmtId="0" fontId="17" fillId="0" borderId="1" xfId="0" applyFont="1" applyFill="1" applyBorder="1" applyAlignment="1">
      <alignment horizontal="left" vertical="center"/>
    </xf>
    <xf numFmtId="0" fontId="20" fillId="0" borderId="1" xfId="0" applyFont="1" applyFill="1" applyBorder="1" applyAlignment="1">
      <alignment horizontal="center" vertical="center"/>
    </xf>
    <xf numFmtId="38" fontId="14" fillId="0" borderId="1" xfId="1" applyFont="1" applyFill="1" applyBorder="1" applyAlignment="1">
      <alignment horizontal="center" vertical="center"/>
    </xf>
    <xf numFmtId="40" fontId="14" fillId="0" borderId="1" xfId="1" applyNumberFormat="1" applyFont="1" applyFill="1" applyBorder="1">
      <alignment vertical="center"/>
    </xf>
    <xf numFmtId="40" fontId="14" fillId="0" borderId="1" xfId="1" applyNumberFormat="1" applyFont="1" applyBorder="1">
      <alignment vertical="center"/>
    </xf>
    <xf numFmtId="0" fontId="8" fillId="0" borderId="0" xfId="0" applyFont="1" applyFill="1" applyBorder="1" applyAlignment="1">
      <alignment vertical="center" wrapText="1"/>
    </xf>
    <xf numFmtId="0" fontId="6" fillId="0" borderId="0" xfId="0" applyFont="1" applyFill="1" applyBorder="1" applyAlignment="1">
      <alignment horizontal="right" vertical="center"/>
    </xf>
    <xf numFmtId="0" fontId="25" fillId="0" borderId="0" xfId="0" applyFont="1" applyFill="1" applyBorder="1" applyAlignment="1">
      <alignment horizontal="right" vertical="center"/>
    </xf>
    <xf numFmtId="0" fontId="26" fillId="0" borderId="0" xfId="0" applyFont="1" applyFill="1" applyBorder="1">
      <alignment vertical="center"/>
    </xf>
    <xf numFmtId="0" fontId="6" fillId="0" borderId="0" xfId="0" applyFont="1" applyFill="1" applyBorder="1" applyAlignment="1">
      <alignment horizontal="center" vertical="center"/>
    </xf>
    <xf numFmtId="180" fontId="8" fillId="0" borderId="0" xfId="0" applyNumberFormat="1" applyFont="1" applyFill="1" applyBorder="1" applyAlignment="1">
      <alignment horizontal="right" vertical="center"/>
    </xf>
    <xf numFmtId="38" fontId="14" fillId="7" borderId="9" xfId="1" applyFont="1" applyFill="1" applyBorder="1" applyAlignment="1">
      <alignment horizontal="right" vertical="center"/>
    </xf>
    <xf numFmtId="38" fontId="14" fillId="7" borderId="10" xfId="1" applyFont="1" applyFill="1" applyBorder="1" applyAlignment="1">
      <alignment horizontal="right" vertical="center"/>
    </xf>
    <xf numFmtId="38" fontId="14" fillId="7" borderId="14" xfId="1" applyFont="1" applyFill="1" applyBorder="1" applyAlignment="1">
      <alignment horizontal="right" vertical="center"/>
    </xf>
    <xf numFmtId="38" fontId="14" fillId="7" borderId="16" xfId="1" applyFont="1" applyFill="1" applyBorder="1" applyAlignment="1">
      <alignment horizontal="right" vertical="center"/>
    </xf>
    <xf numFmtId="38" fontId="14" fillId="0" borderId="1" xfId="1" applyFont="1" applyBorder="1">
      <alignment vertical="center"/>
    </xf>
    <xf numFmtId="38" fontId="14" fillId="7" borderId="14" xfId="1" applyFont="1" applyFill="1" applyBorder="1">
      <alignment vertical="center"/>
    </xf>
    <xf numFmtId="38" fontId="14" fillId="7" borderId="16" xfId="1" applyFont="1" applyFill="1" applyBorder="1">
      <alignment vertical="center"/>
    </xf>
    <xf numFmtId="0" fontId="10" fillId="0" borderId="0" xfId="0" applyFont="1" applyFill="1" applyBorder="1" applyAlignment="1">
      <alignment horizontal="left" vertical="center" wrapText="1"/>
    </xf>
    <xf numFmtId="0" fontId="27" fillId="8"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3" fillId="6" borderId="1" xfId="0" applyFont="1" applyFill="1" applyBorder="1" applyAlignment="1">
      <alignment horizontal="center" vertical="center" textRotation="255" wrapText="1"/>
    </xf>
    <xf numFmtId="0" fontId="0" fillId="6" borderId="1" xfId="0" applyFill="1" applyBorder="1" applyAlignment="1">
      <alignment horizontal="center" vertical="center"/>
    </xf>
    <xf numFmtId="0" fontId="23" fillId="6" borderId="2" xfId="0" applyFont="1" applyFill="1" applyBorder="1" applyAlignment="1">
      <alignment horizontal="center" vertical="center" textRotation="255"/>
    </xf>
    <xf numFmtId="0" fontId="23" fillId="6" borderId="5" xfId="0" applyFont="1" applyFill="1" applyBorder="1" applyAlignment="1">
      <alignment horizontal="center" vertical="center" textRotation="255"/>
    </xf>
    <xf numFmtId="0" fontId="23" fillId="6" borderId="3" xfId="0" applyFont="1" applyFill="1" applyBorder="1" applyAlignment="1">
      <alignment horizontal="center" vertical="center" textRotation="255"/>
    </xf>
    <xf numFmtId="0" fontId="23" fillId="6" borderId="2" xfId="0" applyFont="1" applyFill="1" applyBorder="1" applyAlignment="1">
      <alignment horizontal="center" vertical="center" textRotation="255" wrapText="1"/>
    </xf>
    <xf numFmtId="0" fontId="23" fillId="6" borderId="5" xfId="0" applyFont="1" applyFill="1" applyBorder="1" applyAlignment="1">
      <alignment horizontal="center" vertical="center" textRotation="255" wrapText="1"/>
    </xf>
    <xf numFmtId="0" fontId="23" fillId="6" borderId="3" xfId="0" applyFont="1" applyFill="1" applyBorder="1" applyAlignment="1">
      <alignment horizontal="center" vertical="center" textRotation="255" wrapText="1"/>
    </xf>
    <xf numFmtId="0" fontId="21" fillId="2" borderId="18" xfId="0" applyFont="1" applyFill="1" applyBorder="1" applyAlignment="1">
      <alignment horizontal="center" vertical="center" wrapText="1"/>
    </xf>
    <xf numFmtId="0" fontId="22" fillId="2" borderId="19" xfId="0" applyFont="1" applyFill="1" applyBorder="1" applyAlignment="1">
      <alignment horizontal="center" vertical="center"/>
    </xf>
    <xf numFmtId="0" fontId="0" fillId="6" borderId="2" xfId="0" applyFill="1" applyBorder="1" applyAlignment="1">
      <alignment horizontal="center" vertical="center" wrapText="1"/>
    </xf>
    <xf numFmtId="0" fontId="0" fillId="6" borderId="3" xfId="0" applyFill="1" applyBorder="1" applyAlignment="1">
      <alignment horizontal="center" vertical="center"/>
    </xf>
    <xf numFmtId="0" fontId="20" fillId="6" borderId="1" xfId="0" applyFont="1" applyFill="1" applyBorder="1" applyAlignment="1">
      <alignment horizontal="center" vertical="center"/>
    </xf>
    <xf numFmtId="0" fontId="2" fillId="0" borderId="0" xfId="0" applyFont="1" applyAlignment="1">
      <alignment horizontal="left" wrapText="1"/>
    </xf>
    <xf numFmtId="0" fontId="2" fillId="0" borderId="17" xfId="0" applyFont="1" applyBorder="1" applyAlignment="1">
      <alignment horizontal="left" wrapText="1"/>
    </xf>
    <xf numFmtId="0" fontId="13" fillId="0" borderId="0" xfId="0" applyFont="1" applyAlignment="1">
      <alignment horizontal="left" vertical="center"/>
    </xf>
    <xf numFmtId="0" fontId="20" fillId="2" borderId="2" xfId="0" applyFont="1" applyFill="1" applyBorder="1" applyAlignment="1">
      <alignment horizontal="center" vertical="center" textRotation="255"/>
    </xf>
    <xf numFmtId="0" fontId="20" fillId="2" borderId="5"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5" borderId="1" xfId="0" applyFont="1" applyFill="1" applyBorder="1" applyAlignment="1">
      <alignment horizontal="center" vertical="center" textRotation="255"/>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8" xfId="0" applyFont="1" applyFill="1" applyBorder="1" applyAlignment="1">
      <alignment horizontal="center" vertical="center"/>
    </xf>
    <xf numFmtId="0" fontId="14" fillId="7" borderId="3" xfId="0" applyFont="1" applyFill="1" applyBorder="1" applyAlignment="1">
      <alignment horizontal="center" vertical="center"/>
    </xf>
    <xf numFmtId="0" fontId="24" fillId="2" borderId="0" xfId="0" applyFont="1" applyFill="1" applyAlignment="1">
      <alignment horizontal="center" vertical="center"/>
    </xf>
    <xf numFmtId="0" fontId="14" fillId="7" borderId="21" xfId="0" applyFont="1" applyFill="1" applyBorder="1" applyAlignment="1">
      <alignment horizontal="right" vertical="center"/>
    </xf>
    <xf numFmtId="0" fontId="14" fillId="7" borderId="22" xfId="0" applyFont="1" applyFill="1" applyBorder="1" applyAlignment="1">
      <alignment horizontal="right" vertical="center"/>
    </xf>
    <xf numFmtId="0" fontId="14" fillId="7" borderId="23" xfId="0" applyFont="1" applyFill="1" applyBorder="1" applyAlignment="1">
      <alignment horizontal="right" vertical="center"/>
    </xf>
    <xf numFmtId="0" fontId="14" fillId="7" borderId="24" xfId="0" applyFont="1" applyFill="1" applyBorder="1" applyAlignment="1">
      <alignment horizontal="right" vertical="center"/>
    </xf>
    <xf numFmtId="0" fontId="14" fillId="7" borderId="25" xfId="0" applyFont="1" applyFill="1" applyBorder="1" applyAlignment="1">
      <alignment horizontal="right" vertical="center"/>
    </xf>
    <xf numFmtId="0" fontId="14" fillId="7" borderId="15" xfId="0" applyFont="1" applyFill="1" applyBorder="1" applyAlignment="1">
      <alignment horizontal="right" vertical="center"/>
    </xf>
    <xf numFmtId="0" fontId="18" fillId="7" borderId="8"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20" fillId="3" borderId="2" xfId="0" applyFont="1" applyFill="1" applyBorder="1" applyAlignment="1">
      <alignment horizontal="center" vertical="center" textRotation="255"/>
    </xf>
    <xf numFmtId="0" fontId="20" fillId="3" borderId="5" xfId="0" applyFont="1" applyFill="1" applyBorder="1" applyAlignment="1">
      <alignment horizontal="center" vertical="center" textRotation="255"/>
    </xf>
    <xf numFmtId="0" fontId="20" fillId="3" borderId="3" xfId="0" applyFont="1" applyFill="1" applyBorder="1" applyAlignment="1">
      <alignment horizontal="center" vertical="center" textRotation="255"/>
    </xf>
    <xf numFmtId="38" fontId="15" fillId="2" borderId="1" xfId="1" applyFont="1" applyFill="1" applyBorder="1" applyAlignment="1">
      <alignment horizontal="center" vertical="center"/>
    </xf>
    <xf numFmtId="0" fontId="24" fillId="0" borderId="0" xfId="0" applyFont="1" applyFill="1" applyAlignment="1">
      <alignment horizontal="center" vertical="center"/>
    </xf>
    <xf numFmtId="38" fontId="15" fillId="0" borderId="1" xfId="1" applyFont="1" applyFill="1" applyBorder="1" applyAlignment="1">
      <alignment horizontal="center" vertical="center"/>
    </xf>
    <xf numFmtId="0" fontId="14" fillId="7" borderId="21" xfId="0" applyFont="1" applyFill="1" applyBorder="1" applyAlignment="1">
      <alignment horizontal="center" vertical="center"/>
    </xf>
    <xf numFmtId="0" fontId="14" fillId="7" borderId="22"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1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tabSelected="1" zoomScaleNormal="100" workbookViewId="0">
      <selection activeCell="A93" sqref="A93"/>
    </sheetView>
  </sheetViews>
  <sheetFormatPr defaultRowHeight="16.5"/>
  <cols>
    <col min="1" max="1" width="4.75" style="106" customWidth="1"/>
    <col min="2" max="2" width="10.25" style="17" bestFit="1" customWidth="1"/>
    <col min="3" max="3" width="9" style="17"/>
    <col min="4" max="8" width="9.625" style="17" customWidth="1"/>
    <col min="9" max="9" width="10.5" style="17" customWidth="1"/>
    <col min="10" max="10" width="4.875" style="17" customWidth="1"/>
    <col min="11" max="13" width="9" style="17" customWidth="1"/>
    <col min="14" max="14" width="9.25" style="17" bestFit="1" customWidth="1"/>
    <col min="15" max="15" width="9" style="17"/>
    <col min="16" max="19" width="6.625" style="17" customWidth="1"/>
    <col min="20" max="20" width="10.625" style="18" customWidth="1"/>
    <col min="21" max="21" width="5.5" style="18" customWidth="1"/>
    <col min="22" max="16384" width="9" style="17"/>
  </cols>
  <sheetData>
    <row r="1" spans="1:23" ht="16.5" customHeight="1">
      <c r="A1" s="116" t="s">
        <v>194</v>
      </c>
      <c r="B1" s="116"/>
      <c r="C1" s="116"/>
      <c r="D1" s="116"/>
      <c r="E1" s="116"/>
      <c r="F1" s="116"/>
      <c r="G1" s="116"/>
      <c r="H1" s="116"/>
      <c r="I1" s="116"/>
      <c r="J1" s="116"/>
      <c r="K1" s="16"/>
      <c r="P1" s="18"/>
      <c r="Q1" s="18"/>
      <c r="T1" s="17"/>
      <c r="U1" s="17"/>
    </row>
    <row r="2" spans="1:23" ht="13.5" customHeight="1">
      <c r="A2" s="116"/>
      <c r="B2" s="116"/>
      <c r="C2" s="116"/>
      <c r="D2" s="116"/>
      <c r="E2" s="116"/>
      <c r="F2" s="116"/>
      <c r="G2" s="116"/>
      <c r="H2" s="116"/>
      <c r="I2" s="116"/>
      <c r="J2" s="116"/>
      <c r="K2" s="16"/>
      <c r="P2" s="18"/>
      <c r="Q2" s="18"/>
      <c r="T2" s="17"/>
      <c r="U2" s="17"/>
    </row>
    <row r="3" spans="1:23" ht="13.5" customHeight="1">
      <c r="A3" s="116"/>
      <c r="B3" s="116"/>
      <c r="C3" s="116"/>
      <c r="D3" s="116"/>
      <c r="E3" s="116"/>
      <c r="F3" s="116"/>
      <c r="G3" s="116"/>
      <c r="H3" s="116"/>
      <c r="I3" s="116"/>
      <c r="J3" s="116"/>
      <c r="K3" s="16"/>
      <c r="P3" s="18"/>
      <c r="Q3" s="18"/>
      <c r="R3" s="19"/>
      <c r="T3" s="17"/>
      <c r="U3" s="17"/>
    </row>
    <row r="4" spans="1:23" ht="13.5" customHeight="1">
      <c r="A4" s="116"/>
      <c r="B4" s="116"/>
      <c r="C4" s="116"/>
      <c r="D4" s="116"/>
      <c r="E4" s="116"/>
      <c r="F4" s="116"/>
      <c r="G4" s="116"/>
      <c r="H4" s="116"/>
      <c r="I4" s="116"/>
      <c r="J4" s="116"/>
      <c r="K4" s="16"/>
      <c r="P4" s="18"/>
      <c r="Q4" s="18"/>
      <c r="R4" s="19"/>
      <c r="T4" s="17"/>
      <c r="U4" s="17"/>
    </row>
    <row r="5" spans="1:23" ht="13.5" customHeight="1">
      <c r="A5" s="116"/>
      <c r="B5" s="116"/>
      <c r="C5" s="116"/>
      <c r="D5" s="116"/>
      <c r="E5" s="116"/>
      <c r="F5" s="116"/>
      <c r="G5" s="116"/>
      <c r="H5" s="116"/>
      <c r="I5" s="116"/>
      <c r="J5" s="116"/>
      <c r="K5" s="16"/>
      <c r="P5" s="18"/>
      <c r="Q5" s="18"/>
      <c r="R5" s="19"/>
      <c r="T5" s="17"/>
      <c r="U5" s="17"/>
    </row>
    <row r="6" spans="1:23">
      <c r="A6" s="45" t="s">
        <v>105</v>
      </c>
      <c r="P6" s="18"/>
      <c r="Q6" s="18"/>
      <c r="R6" s="19"/>
      <c r="T6" s="17"/>
      <c r="U6" s="17"/>
    </row>
    <row r="7" spans="1:23" ht="13.5" customHeight="1">
      <c r="A7" s="59"/>
      <c r="B7" s="117" t="s">
        <v>198</v>
      </c>
      <c r="C7" s="117"/>
      <c r="D7" s="117"/>
      <c r="E7" s="117"/>
      <c r="F7" s="117"/>
      <c r="G7" s="117"/>
      <c r="H7" s="117"/>
      <c r="I7" s="117"/>
      <c r="J7" s="18"/>
      <c r="K7" s="20"/>
      <c r="L7" s="20"/>
      <c r="M7" s="20"/>
      <c r="N7" s="20"/>
      <c r="O7" s="20"/>
      <c r="P7" s="20"/>
      <c r="Q7" s="18"/>
      <c r="R7" s="20"/>
      <c r="S7" s="20"/>
      <c r="T7" s="20"/>
      <c r="U7" s="20"/>
      <c r="V7" s="20"/>
      <c r="W7" s="20"/>
    </row>
    <row r="8" spans="1:23" ht="15.75" customHeight="1">
      <c r="B8" s="117"/>
      <c r="C8" s="117"/>
      <c r="D8" s="117"/>
      <c r="E8" s="117"/>
      <c r="F8" s="117"/>
      <c r="G8" s="117"/>
      <c r="H8" s="117"/>
      <c r="I8" s="117"/>
      <c r="J8" s="21"/>
      <c r="K8" s="20"/>
      <c r="L8" s="18"/>
      <c r="M8" s="18"/>
      <c r="N8" s="18"/>
      <c r="O8" s="18"/>
      <c r="P8" s="20"/>
      <c r="Q8" s="18"/>
      <c r="R8" s="18"/>
      <c r="S8" s="18"/>
      <c r="V8" s="18"/>
      <c r="W8" s="18"/>
    </row>
    <row r="9" spans="1:23" ht="13.5" customHeight="1">
      <c r="B9" s="117"/>
      <c r="C9" s="117"/>
      <c r="D9" s="117"/>
      <c r="E9" s="117"/>
      <c r="F9" s="117"/>
      <c r="G9" s="117"/>
      <c r="H9" s="117"/>
      <c r="I9" s="117"/>
      <c r="J9" s="22"/>
      <c r="K9" s="18"/>
      <c r="L9" s="18"/>
      <c r="M9" s="18"/>
      <c r="N9" s="18"/>
      <c r="O9" s="18"/>
      <c r="P9" s="23"/>
      <c r="Q9" s="23"/>
      <c r="R9" s="18"/>
      <c r="S9" s="18"/>
      <c r="U9" s="24"/>
      <c r="V9" s="24"/>
      <c r="W9" s="24"/>
    </row>
    <row r="10" spans="1:23" ht="15.75" customHeight="1">
      <c r="B10" s="117"/>
      <c r="C10" s="117"/>
      <c r="D10" s="117"/>
      <c r="E10" s="117"/>
      <c r="F10" s="117"/>
      <c r="G10" s="117"/>
      <c r="H10" s="117"/>
      <c r="I10" s="117"/>
      <c r="J10" s="22"/>
      <c r="K10" s="18"/>
      <c r="L10" s="18"/>
      <c r="M10" s="18"/>
      <c r="N10" s="18"/>
      <c r="O10" s="18"/>
      <c r="P10" s="23"/>
      <c r="Q10" s="23"/>
      <c r="R10" s="18"/>
      <c r="S10" s="18"/>
      <c r="U10" s="24"/>
      <c r="V10" s="24"/>
      <c r="W10" s="24"/>
    </row>
    <row r="11" spans="1:23" ht="15.75" customHeight="1">
      <c r="B11" s="117"/>
      <c r="C11" s="117"/>
      <c r="D11" s="117"/>
      <c r="E11" s="117"/>
      <c r="F11" s="117"/>
      <c r="G11" s="117"/>
      <c r="H11" s="117"/>
      <c r="I11" s="117"/>
      <c r="J11" s="22"/>
      <c r="K11" s="18"/>
      <c r="L11" s="18"/>
      <c r="M11" s="18"/>
      <c r="N11" s="18"/>
      <c r="O11" s="18"/>
      <c r="P11" s="23"/>
      <c r="Q11" s="23"/>
      <c r="R11" s="18"/>
      <c r="S11" s="18"/>
      <c r="U11" s="24"/>
      <c r="V11" s="24"/>
      <c r="W11" s="24"/>
    </row>
    <row r="12" spans="1:23" ht="15.75" customHeight="1">
      <c r="B12" s="117"/>
      <c r="C12" s="117"/>
      <c r="D12" s="117"/>
      <c r="E12" s="117"/>
      <c r="F12" s="117"/>
      <c r="G12" s="117"/>
      <c r="H12" s="117"/>
      <c r="I12" s="117"/>
      <c r="P12" s="18"/>
      <c r="Q12" s="18"/>
      <c r="T12" s="17"/>
      <c r="U12" s="17"/>
    </row>
    <row r="13" spans="1:23" ht="15.75" customHeight="1">
      <c r="B13" s="117"/>
      <c r="C13" s="117"/>
      <c r="D13" s="117"/>
      <c r="E13" s="117"/>
      <c r="F13" s="117"/>
      <c r="G13" s="117"/>
      <c r="H13" s="117"/>
      <c r="I13" s="117"/>
      <c r="P13" s="18"/>
      <c r="Q13" s="18"/>
      <c r="T13" s="17"/>
      <c r="U13" s="17"/>
    </row>
    <row r="14" spans="1:23" ht="15.75" customHeight="1">
      <c r="B14" s="117"/>
      <c r="C14" s="117"/>
      <c r="D14" s="117"/>
      <c r="E14" s="117"/>
      <c r="F14" s="117"/>
      <c r="G14" s="117"/>
      <c r="H14" s="117"/>
      <c r="I14" s="117"/>
      <c r="P14" s="18"/>
      <c r="Q14" s="18"/>
      <c r="T14" s="17"/>
      <c r="U14" s="17"/>
    </row>
    <row r="15" spans="1:23" ht="16.5" customHeight="1">
      <c r="B15" s="117"/>
      <c r="C15" s="117"/>
      <c r="D15" s="117"/>
      <c r="E15" s="117"/>
      <c r="F15" s="117"/>
      <c r="G15" s="117"/>
      <c r="H15" s="117"/>
      <c r="I15" s="117"/>
      <c r="P15" s="18"/>
      <c r="Q15" s="18"/>
      <c r="T15" s="17"/>
      <c r="U15" s="17"/>
    </row>
    <row r="16" spans="1:23" ht="16.5" customHeight="1">
      <c r="B16" s="117"/>
      <c r="C16" s="117"/>
      <c r="D16" s="117"/>
      <c r="E16" s="117"/>
      <c r="F16" s="117"/>
      <c r="G16" s="117"/>
      <c r="H16" s="117"/>
      <c r="I16" s="117"/>
      <c r="P16" s="18"/>
      <c r="Q16" s="18"/>
      <c r="T16" s="17"/>
      <c r="U16" s="17"/>
    </row>
    <row r="17" spans="1:21" ht="16.5" customHeight="1">
      <c r="B17" s="44"/>
      <c r="C17" s="44"/>
      <c r="D17" s="44"/>
      <c r="E17" s="44"/>
      <c r="F17" s="44"/>
      <c r="G17" s="44"/>
      <c r="H17" s="44"/>
      <c r="I17" s="44"/>
      <c r="P17" s="18"/>
      <c r="Q17" s="18"/>
      <c r="T17" s="17"/>
      <c r="U17" s="17"/>
    </row>
    <row r="18" spans="1:21">
      <c r="A18" s="46" t="s">
        <v>106</v>
      </c>
      <c r="C18" s="25"/>
      <c r="D18" s="26"/>
      <c r="E18" s="26"/>
      <c r="F18" s="26"/>
      <c r="G18" s="26"/>
      <c r="H18" s="26"/>
      <c r="I18" s="26"/>
      <c r="J18" s="26"/>
      <c r="P18" s="18"/>
      <c r="Q18" s="18"/>
      <c r="T18" s="17"/>
      <c r="U18" s="17"/>
    </row>
    <row r="19" spans="1:21" ht="13.5" customHeight="1">
      <c r="B19" s="117" t="s">
        <v>199</v>
      </c>
      <c r="C19" s="117"/>
      <c r="D19" s="117"/>
      <c r="E19" s="117"/>
      <c r="F19" s="117"/>
      <c r="G19" s="117"/>
      <c r="H19" s="117"/>
      <c r="I19" s="117"/>
      <c r="J19" s="27"/>
      <c r="P19" s="18"/>
      <c r="Q19" s="18"/>
      <c r="T19" s="17"/>
      <c r="U19" s="17"/>
    </row>
    <row r="20" spans="1:21" ht="15.75" customHeight="1">
      <c r="B20" s="117"/>
      <c r="C20" s="117"/>
      <c r="D20" s="117"/>
      <c r="E20" s="117"/>
      <c r="F20" s="117"/>
      <c r="G20" s="117"/>
      <c r="H20" s="117"/>
      <c r="I20" s="117"/>
      <c r="J20" s="27"/>
      <c r="P20" s="18"/>
      <c r="Q20" s="18"/>
      <c r="T20" s="17"/>
      <c r="U20" s="17"/>
    </row>
    <row r="21" spans="1:21" ht="15.75" customHeight="1">
      <c r="B21" s="117"/>
      <c r="C21" s="117"/>
      <c r="D21" s="117"/>
      <c r="E21" s="117"/>
      <c r="F21" s="117"/>
      <c r="G21" s="117"/>
      <c r="H21" s="117"/>
      <c r="I21" s="117"/>
      <c r="J21" s="27"/>
      <c r="P21" s="18"/>
      <c r="Q21" s="18"/>
      <c r="T21" s="17"/>
      <c r="U21" s="17"/>
    </row>
    <row r="22" spans="1:21" ht="15.75" customHeight="1">
      <c r="B22" s="117"/>
      <c r="C22" s="117"/>
      <c r="D22" s="117"/>
      <c r="E22" s="117"/>
      <c r="F22" s="117"/>
      <c r="G22" s="117"/>
      <c r="H22" s="117"/>
      <c r="I22" s="117"/>
      <c r="J22" s="27"/>
      <c r="P22" s="18"/>
      <c r="Q22" s="18"/>
      <c r="T22" s="17"/>
      <c r="U22" s="17"/>
    </row>
    <row r="23" spans="1:21" ht="16.5" customHeight="1">
      <c r="B23" s="117"/>
      <c r="C23" s="117"/>
      <c r="D23" s="117"/>
      <c r="E23" s="117"/>
      <c r="F23" s="117"/>
      <c r="G23" s="117"/>
      <c r="H23" s="117"/>
      <c r="I23" s="117"/>
      <c r="J23" s="27"/>
      <c r="P23" s="18"/>
      <c r="Q23" s="18"/>
      <c r="T23" s="17"/>
      <c r="U23" s="17"/>
    </row>
    <row r="24" spans="1:21" ht="16.5" customHeight="1">
      <c r="B24" s="44"/>
      <c r="C24" s="44"/>
      <c r="D24" s="44"/>
      <c r="E24" s="44"/>
      <c r="F24" s="44"/>
      <c r="G24" s="44"/>
      <c r="H24" s="44"/>
      <c r="I24" s="44"/>
      <c r="J24" s="27"/>
      <c r="P24" s="18"/>
      <c r="Q24" s="18"/>
      <c r="T24" s="17"/>
      <c r="U24" s="17"/>
    </row>
    <row r="25" spans="1:21">
      <c r="A25" s="59" t="s">
        <v>133</v>
      </c>
      <c r="C25" s="27"/>
      <c r="D25" s="27"/>
      <c r="E25" s="27"/>
      <c r="F25" s="27"/>
      <c r="G25" s="27"/>
      <c r="H25" s="27"/>
      <c r="I25" s="27"/>
      <c r="J25" s="27"/>
      <c r="P25" s="18"/>
      <c r="Q25" s="18"/>
      <c r="T25" s="17"/>
      <c r="U25" s="17"/>
    </row>
    <row r="26" spans="1:21">
      <c r="A26" s="103" t="s">
        <v>168</v>
      </c>
      <c r="B26" s="17" t="s">
        <v>158</v>
      </c>
      <c r="C26" s="27"/>
      <c r="D26" s="27"/>
      <c r="E26" s="27"/>
      <c r="F26" s="27"/>
      <c r="G26" s="27"/>
      <c r="H26" s="27"/>
      <c r="I26" s="27"/>
      <c r="J26" s="27"/>
      <c r="P26" s="18"/>
      <c r="Q26" s="18"/>
      <c r="T26" s="17"/>
      <c r="U26" s="17"/>
    </row>
    <row r="27" spans="1:21" ht="15.75" customHeight="1">
      <c r="A27" s="103" t="s">
        <v>168</v>
      </c>
      <c r="B27" s="17" t="s">
        <v>159</v>
      </c>
      <c r="C27" s="102"/>
      <c r="D27" s="102"/>
      <c r="E27" s="102"/>
      <c r="F27" s="102"/>
      <c r="G27" s="102"/>
      <c r="H27" s="102"/>
      <c r="I27" s="102"/>
      <c r="J27" s="27"/>
      <c r="M27" s="102"/>
      <c r="P27" s="18"/>
      <c r="Q27" s="18"/>
      <c r="T27" s="17"/>
      <c r="U27" s="17"/>
    </row>
    <row r="28" spans="1:21">
      <c r="A28" s="103" t="s">
        <v>168</v>
      </c>
      <c r="B28" s="17" t="s">
        <v>164</v>
      </c>
      <c r="C28" s="102"/>
      <c r="D28" s="102"/>
      <c r="E28" s="102"/>
      <c r="F28" s="102"/>
      <c r="G28" s="102"/>
      <c r="H28" s="102"/>
      <c r="I28" s="102"/>
      <c r="M28" s="102"/>
      <c r="P28" s="18"/>
      <c r="Q28" s="18"/>
      <c r="T28" s="17"/>
      <c r="U28" s="17"/>
    </row>
    <row r="29" spans="1:21">
      <c r="A29" s="103" t="s">
        <v>168</v>
      </c>
      <c r="B29" s="17" t="s">
        <v>166</v>
      </c>
      <c r="C29" s="25"/>
      <c r="D29" s="18"/>
      <c r="E29" s="18"/>
      <c r="F29" s="18"/>
      <c r="G29" s="18"/>
      <c r="H29" s="18"/>
      <c r="I29" s="18"/>
      <c r="J29" s="18"/>
      <c r="P29" s="18"/>
      <c r="Q29" s="18"/>
      <c r="T29" s="17"/>
      <c r="U29" s="17"/>
    </row>
    <row r="30" spans="1:21">
      <c r="A30" s="103" t="s">
        <v>168</v>
      </c>
      <c r="B30" s="17" t="s">
        <v>160</v>
      </c>
      <c r="C30" s="25"/>
      <c r="D30" s="21"/>
      <c r="E30" s="21"/>
      <c r="F30" s="21"/>
      <c r="G30" s="21"/>
      <c r="H30" s="21"/>
      <c r="I30" s="21"/>
      <c r="J30" s="21"/>
      <c r="P30" s="18"/>
      <c r="Q30" s="18"/>
      <c r="T30" s="17"/>
      <c r="U30" s="17"/>
    </row>
    <row r="31" spans="1:21">
      <c r="A31" s="103" t="s">
        <v>168</v>
      </c>
      <c r="B31" s="17" t="s">
        <v>165</v>
      </c>
      <c r="C31" s="25"/>
      <c r="D31" s="21"/>
      <c r="E31" s="21"/>
      <c r="F31" s="21"/>
      <c r="G31" s="21"/>
      <c r="H31" s="21"/>
      <c r="I31" s="21"/>
      <c r="J31" s="21"/>
      <c r="M31" s="19"/>
      <c r="P31" s="18"/>
      <c r="Q31" s="18"/>
      <c r="T31" s="17"/>
      <c r="U31" s="17"/>
    </row>
    <row r="32" spans="1:21">
      <c r="A32" s="103" t="s">
        <v>168</v>
      </c>
      <c r="B32" s="17" t="s">
        <v>161</v>
      </c>
      <c r="C32" s="25"/>
      <c r="D32" s="21"/>
      <c r="E32" s="21"/>
      <c r="F32" s="21"/>
      <c r="G32" s="21"/>
      <c r="H32" s="21"/>
      <c r="I32" s="21"/>
      <c r="J32" s="21"/>
      <c r="P32" s="18"/>
      <c r="Q32" s="18"/>
      <c r="T32" s="17"/>
      <c r="U32" s="17"/>
    </row>
    <row r="33" spans="1:21">
      <c r="A33" s="103" t="s">
        <v>168</v>
      </c>
      <c r="B33" s="17" t="s">
        <v>162</v>
      </c>
      <c r="C33" s="25"/>
      <c r="D33" s="21"/>
      <c r="E33" s="21"/>
      <c r="F33" s="21"/>
      <c r="G33" s="21"/>
      <c r="H33" s="21"/>
      <c r="I33" s="21"/>
      <c r="J33" s="21"/>
      <c r="P33" s="18"/>
      <c r="Q33" s="18"/>
      <c r="T33" s="17"/>
      <c r="U33" s="17"/>
    </row>
    <row r="34" spans="1:21">
      <c r="A34" s="103" t="s">
        <v>168</v>
      </c>
      <c r="B34" s="17" t="s">
        <v>163</v>
      </c>
      <c r="C34" s="25"/>
      <c r="D34" s="21"/>
      <c r="E34" s="21"/>
      <c r="F34" s="21"/>
      <c r="G34" s="21"/>
      <c r="H34" s="21"/>
      <c r="I34" s="21"/>
      <c r="J34" s="21"/>
      <c r="P34" s="18"/>
      <c r="Q34" s="18"/>
      <c r="T34" s="17"/>
      <c r="U34" s="17"/>
    </row>
    <row r="35" spans="1:21">
      <c r="A35" s="59"/>
      <c r="C35" s="25"/>
      <c r="D35" s="21"/>
      <c r="E35" s="21"/>
      <c r="F35" s="21"/>
      <c r="G35" s="21"/>
      <c r="H35" s="21"/>
      <c r="I35" s="21"/>
      <c r="J35" s="21"/>
      <c r="P35" s="18"/>
      <c r="Q35" s="18"/>
      <c r="T35" s="17"/>
      <c r="U35" s="17"/>
    </row>
    <row r="36" spans="1:21">
      <c r="A36" s="59" t="s">
        <v>167</v>
      </c>
      <c r="C36" s="25"/>
      <c r="D36" s="21"/>
      <c r="E36" s="21"/>
      <c r="F36" s="21"/>
      <c r="G36" s="21"/>
      <c r="H36" s="21"/>
      <c r="I36" s="21"/>
      <c r="J36" s="21"/>
      <c r="P36" s="18"/>
      <c r="Q36" s="18"/>
      <c r="T36" s="17"/>
      <c r="U36" s="17"/>
    </row>
    <row r="37" spans="1:21">
      <c r="A37" s="103" t="s">
        <v>168</v>
      </c>
      <c r="B37" s="17" t="s">
        <v>169</v>
      </c>
      <c r="C37" s="25"/>
      <c r="D37" s="21"/>
      <c r="E37" s="21"/>
      <c r="F37" s="21"/>
      <c r="G37" s="21"/>
      <c r="H37" s="21"/>
      <c r="I37" s="21"/>
      <c r="J37" s="21"/>
      <c r="P37" s="18"/>
      <c r="Q37" s="18"/>
      <c r="T37" s="17"/>
      <c r="U37" s="17"/>
    </row>
    <row r="38" spans="1:21">
      <c r="A38" s="103" t="s">
        <v>168</v>
      </c>
      <c r="B38" s="17" t="s">
        <v>170</v>
      </c>
      <c r="C38" s="25"/>
      <c r="D38" s="21"/>
      <c r="E38" s="21"/>
      <c r="F38" s="21"/>
      <c r="G38" s="21"/>
      <c r="H38" s="21"/>
      <c r="I38" s="21"/>
      <c r="J38" s="21"/>
      <c r="P38" s="18"/>
      <c r="Q38" s="18"/>
      <c r="T38" s="17"/>
      <c r="U38" s="17"/>
    </row>
    <row r="39" spans="1:21" ht="15.75" customHeight="1">
      <c r="A39" s="104" t="s">
        <v>168</v>
      </c>
      <c r="B39" s="115" t="s">
        <v>172</v>
      </c>
      <c r="C39" s="115"/>
      <c r="D39" s="115"/>
      <c r="E39" s="115"/>
      <c r="F39" s="115"/>
      <c r="G39" s="115"/>
      <c r="H39" s="115"/>
      <c r="I39" s="115"/>
      <c r="J39" s="21"/>
      <c r="P39" s="18"/>
      <c r="Q39" s="18"/>
      <c r="T39" s="17"/>
      <c r="U39" s="17"/>
    </row>
    <row r="40" spans="1:21" ht="15.75" customHeight="1">
      <c r="A40" s="59"/>
      <c r="B40" s="115"/>
      <c r="C40" s="115"/>
      <c r="D40" s="115"/>
      <c r="E40" s="115"/>
      <c r="F40" s="115"/>
      <c r="G40" s="115"/>
      <c r="H40" s="115"/>
      <c r="I40" s="115"/>
      <c r="J40" s="21"/>
      <c r="P40" s="18"/>
      <c r="Q40" s="18"/>
      <c r="T40" s="17"/>
      <c r="U40" s="17"/>
    </row>
    <row r="41" spans="1:21">
      <c r="A41" s="104" t="s">
        <v>168</v>
      </c>
      <c r="B41" s="19" t="s">
        <v>171</v>
      </c>
      <c r="C41" s="25"/>
      <c r="D41" s="21"/>
      <c r="E41" s="21"/>
      <c r="F41" s="21"/>
      <c r="G41" s="21"/>
      <c r="H41" s="21"/>
      <c r="I41" s="21"/>
      <c r="J41" s="21"/>
      <c r="P41" s="18"/>
      <c r="Q41" s="18"/>
      <c r="T41" s="17"/>
      <c r="U41" s="17"/>
    </row>
    <row r="42" spans="1:21">
      <c r="A42" s="59"/>
      <c r="C42" s="25"/>
      <c r="D42" s="21"/>
      <c r="E42" s="21"/>
      <c r="F42" s="21"/>
      <c r="G42" s="21"/>
      <c r="H42" s="21"/>
      <c r="I42" s="21"/>
      <c r="J42" s="21"/>
      <c r="P42" s="18"/>
      <c r="Q42" s="18"/>
      <c r="T42" s="17"/>
      <c r="U42" s="17"/>
    </row>
    <row r="43" spans="1:21">
      <c r="A43" s="46" t="s">
        <v>107</v>
      </c>
      <c r="C43" s="18"/>
      <c r="D43" s="22"/>
      <c r="E43" s="22"/>
      <c r="F43" s="22"/>
      <c r="G43" s="22"/>
      <c r="H43" s="22"/>
      <c r="I43" s="22"/>
      <c r="J43" s="22"/>
      <c r="P43" s="18"/>
      <c r="Q43" s="18"/>
      <c r="T43" s="17"/>
      <c r="U43" s="17"/>
    </row>
    <row r="44" spans="1:21">
      <c r="A44" s="103">
        <v>1</v>
      </c>
      <c r="B44" s="17" t="s">
        <v>173</v>
      </c>
      <c r="C44" s="18"/>
      <c r="D44" s="22"/>
      <c r="E44" s="22"/>
      <c r="F44" s="22"/>
      <c r="G44" s="22"/>
      <c r="H44" s="22"/>
      <c r="I44" s="22"/>
      <c r="J44" s="22"/>
      <c r="P44" s="18"/>
      <c r="Q44" s="18"/>
      <c r="T44" s="17"/>
      <c r="U44" s="17"/>
    </row>
    <row r="45" spans="1:21">
      <c r="A45" s="103">
        <v>2</v>
      </c>
      <c r="B45" s="17" t="s">
        <v>174</v>
      </c>
      <c r="C45" s="18"/>
      <c r="D45" s="22"/>
      <c r="E45" s="22"/>
      <c r="F45" s="22"/>
      <c r="G45" s="22"/>
      <c r="H45" s="22"/>
      <c r="I45" s="22"/>
      <c r="J45" s="22"/>
      <c r="P45" s="18"/>
      <c r="Q45" s="18"/>
      <c r="T45" s="17"/>
      <c r="U45" s="17"/>
    </row>
    <row r="46" spans="1:21">
      <c r="A46" s="59"/>
      <c r="B46" s="105" t="s">
        <v>175</v>
      </c>
      <c r="C46" s="18"/>
      <c r="D46" s="22"/>
      <c r="E46" s="22"/>
      <c r="F46" s="22"/>
      <c r="G46" s="22"/>
      <c r="H46" s="22"/>
      <c r="I46" s="22"/>
      <c r="J46" s="22"/>
      <c r="P46" s="18"/>
      <c r="Q46" s="18"/>
      <c r="T46" s="17"/>
      <c r="U46" s="17"/>
    </row>
    <row r="47" spans="1:21">
      <c r="A47" s="103">
        <v>3</v>
      </c>
      <c r="B47" s="17" t="s">
        <v>108</v>
      </c>
      <c r="D47" s="22"/>
      <c r="E47" s="22"/>
      <c r="F47" s="22"/>
      <c r="G47" s="22"/>
      <c r="H47" s="22"/>
      <c r="I47" s="22"/>
      <c r="J47" s="22"/>
      <c r="L47" s="18"/>
      <c r="P47" s="18"/>
      <c r="Q47" s="18"/>
      <c r="T47" s="17"/>
      <c r="U47" s="17"/>
    </row>
    <row r="48" spans="1:21">
      <c r="A48" s="103">
        <v>4</v>
      </c>
      <c r="B48" s="17" t="s">
        <v>140</v>
      </c>
      <c r="D48" s="22"/>
      <c r="E48" s="22"/>
      <c r="F48" s="22"/>
      <c r="G48" s="27"/>
      <c r="H48" s="22"/>
      <c r="I48" s="22"/>
      <c r="J48" s="22"/>
      <c r="L48" s="18"/>
      <c r="P48" s="18"/>
      <c r="Q48" s="18"/>
      <c r="T48" s="17"/>
      <c r="U48" s="17"/>
    </row>
    <row r="49" spans="1:21">
      <c r="A49" s="103">
        <v>5</v>
      </c>
      <c r="B49" s="20" t="s">
        <v>176</v>
      </c>
      <c r="D49" s="22"/>
      <c r="E49" s="22"/>
      <c r="F49" s="22"/>
      <c r="G49" s="22"/>
      <c r="H49" s="22"/>
      <c r="I49" s="22"/>
      <c r="J49" s="22"/>
      <c r="L49" s="18"/>
      <c r="P49" s="18"/>
      <c r="Q49" s="18"/>
      <c r="T49" s="17"/>
      <c r="U49" s="17"/>
    </row>
    <row r="50" spans="1:21">
      <c r="A50" s="103">
        <v>6</v>
      </c>
      <c r="B50" s="17" t="s">
        <v>177</v>
      </c>
      <c r="P50" s="18"/>
      <c r="Q50" s="18"/>
      <c r="T50" s="17"/>
      <c r="U50" s="17"/>
    </row>
    <row r="51" spans="1:21">
      <c r="A51" s="103">
        <v>7</v>
      </c>
      <c r="B51" s="19" t="s">
        <v>136</v>
      </c>
      <c r="P51" s="18"/>
      <c r="Q51" s="18"/>
      <c r="T51" s="17"/>
      <c r="U51" s="17"/>
    </row>
    <row r="52" spans="1:21">
      <c r="A52" s="103">
        <v>8</v>
      </c>
      <c r="B52" s="19" t="s">
        <v>148</v>
      </c>
      <c r="P52" s="18"/>
      <c r="Q52" s="18"/>
      <c r="T52" s="17"/>
      <c r="U52" s="17"/>
    </row>
    <row r="53" spans="1:21">
      <c r="A53" s="59"/>
      <c r="B53" s="105" t="s">
        <v>178</v>
      </c>
      <c r="P53" s="18"/>
      <c r="Q53" s="18"/>
      <c r="T53" s="17"/>
      <c r="U53" s="17"/>
    </row>
    <row r="54" spans="1:21">
      <c r="A54" s="103">
        <v>9</v>
      </c>
      <c r="B54" s="17" t="s">
        <v>135</v>
      </c>
      <c r="D54" s="26"/>
      <c r="E54" s="26"/>
      <c r="F54" s="26"/>
      <c r="G54" s="26"/>
      <c r="H54" s="26"/>
      <c r="I54" s="26"/>
      <c r="J54" s="26"/>
      <c r="L54" s="25"/>
      <c r="P54" s="18"/>
      <c r="Q54" s="18"/>
      <c r="T54" s="17"/>
      <c r="U54" s="17"/>
    </row>
    <row r="55" spans="1:21">
      <c r="A55" s="103">
        <v>10</v>
      </c>
      <c r="B55" s="17" t="s">
        <v>134</v>
      </c>
      <c r="D55" s="26"/>
      <c r="E55" s="26"/>
      <c r="F55" s="26"/>
      <c r="G55" s="26"/>
      <c r="H55" s="26"/>
      <c r="I55" s="26"/>
      <c r="J55" s="26"/>
      <c r="L55" s="25"/>
      <c r="P55" s="18"/>
      <c r="Q55" s="18"/>
      <c r="T55" s="17"/>
      <c r="U55" s="17"/>
    </row>
    <row r="56" spans="1:21">
      <c r="A56" s="103">
        <v>11</v>
      </c>
      <c r="B56" s="20" t="s">
        <v>179</v>
      </c>
      <c r="P56" s="18"/>
      <c r="Q56" s="18"/>
      <c r="T56" s="17"/>
      <c r="U56" s="17"/>
    </row>
    <row r="57" spans="1:21">
      <c r="A57" s="103">
        <v>12</v>
      </c>
      <c r="B57" s="20" t="s">
        <v>139</v>
      </c>
      <c r="P57" s="18"/>
      <c r="Q57" s="18"/>
      <c r="T57" s="17"/>
      <c r="U57" s="17"/>
    </row>
    <row r="58" spans="1:21">
      <c r="A58" s="103">
        <v>13</v>
      </c>
      <c r="B58" s="20" t="s">
        <v>181</v>
      </c>
      <c r="P58" s="18"/>
      <c r="Q58" s="18"/>
      <c r="T58" s="17"/>
      <c r="U58" s="17"/>
    </row>
    <row r="59" spans="1:21">
      <c r="A59" s="103">
        <v>14</v>
      </c>
      <c r="B59" s="20" t="s">
        <v>180</v>
      </c>
      <c r="P59" s="18"/>
      <c r="Q59" s="18"/>
      <c r="T59" s="17"/>
      <c r="U59" s="17"/>
    </row>
    <row r="60" spans="1:21">
      <c r="A60" s="103"/>
      <c r="B60" s="20" t="s">
        <v>182</v>
      </c>
      <c r="P60" s="18"/>
      <c r="Q60" s="18"/>
      <c r="T60" s="17"/>
      <c r="U60" s="17"/>
    </row>
    <row r="61" spans="1:21">
      <c r="A61" s="59"/>
      <c r="B61" s="20" t="s">
        <v>183</v>
      </c>
      <c r="P61" s="18"/>
      <c r="Q61" s="18"/>
      <c r="T61" s="17"/>
      <c r="U61" s="17"/>
    </row>
    <row r="62" spans="1:21">
      <c r="A62" s="59"/>
      <c r="B62" s="20" t="s">
        <v>184</v>
      </c>
      <c r="P62" s="18"/>
      <c r="Q62" s="18"/>
      <c r="T62" s="17"/>
      <c r="U62" s="17"/>
    </row>
    <row r="63" spans="1:21">
      <c r="A63" s="59">
        <v>15</v>
      </c>
      <c r="B63" s="17" t="s">
        <v>141</v>
      </c>
      <c r="P63" s="18"/>
      <c r="Q63" s="18"/>
      <c r="T63" s="17"/>
      <c r="U63" s="17"/>
    </row>
    <row r="64" spans="1:21">
      <c r="A64" s="59"/>
      <c r="B64" s="17" t="s">
        <v>185</v>
      </c>
      <c r="P64" s="18"/>
      <c r="Q64" s="18"/>
      <c r="T64" s="17"/>
      <c r="U64" s="17"/>
    </row>
    <row r="65" spans="1:21">
      <c r="A65" s="59"/>
      <c r="B65" s="17" t="s">
        <v>186</v>
      </c>
      <c r="P65" s="18"/>
      <c r="Q65" s="18"/>
      <c r="T65" s="17"/>
      <c r="U65" s="17"/>
    </row>
    <row r="66" spans="1:21">
      <c r="B66" s="105" t="s">
        <v>187</v>
      </c>
      <c r="P66" s="18"/>
      <c r="Q66" s="18"/>
      <c r="T66" s="17"/>
      <c r="U66" s="17"/>
    </row>
    <row r="67" spans="1:21">
      <c r="A67" s="103">
        <v>16</v>
      </c>
      <c r="B67" s="17" t="s">
        <v>188</v>
      </c>
      <c r="P67" s="18"/>
      <c r="Q67" s="18"/>
      <c r="T67" s="17"/>
      <c r="U67" s="17"/>
    </row>
    <row r="68" spans="1:21">
      <c r="A68" s="59"/>
      <c r="B68" s="17" t="s">
        <v>200</v>
      </c>
      <c r="P68" s="18"/>
      <c r="Q68" s="18"/>
      <c r="T68" s="17"/>
      <c r="U68" s="17"/>
    </row>
    <row r="69" spans="1:21">
      <c r="A69" s="59"/>
      <c r="B69" s="17" t="s">
        <v>201</v>
      </c>
      <c r="P69" s="18"/>
      <c r="Q69" s="18"/>
      <c r="T69" s="17"/>
      <c r="U69" s="17"/>
    </row>
    <row r="70" spans="1:21">
      <c r="B70" s="17" t="s">
        <v>202</v>
      </c>
      <c r="P70" s="18"/>
      <c r="Q70" s="18"/>
      <c r="T70" s="17"/>
      <c r="U70" s="17"/>
    </row>
    <row r="71" spans="1:21" ht="16.5" customHeight="1">
      <c r="B71" s="17" t="s">
        <v>203</v>
      </c>
      <c r="P71" s="18"/>
      <c r="Q71" s="18"/>
      <c r="T71" s="17"/>
      <c r="U71" s="17"/>
    </row>
    <row r="72" spans="1:21">
      <c r="B72" s="17" t="s">
        <v>204</v>
      </c>
      <c r="P72" s="18"/>
      <c r="Q72" s="18"/>
      <c r="T72" s="17"/>
      <c r="U72" s="17"/>
    </row>
    <row r="73" spans="1:21">
      <c r="B73" s="17" t="s">
        <v>205</v>
      </c>
      <c r="P73" s="18"/>
      <c r="Q73" s="18"/>
      <c r="T73" s="17"/>
      <c r="U73" s="17"/>
    </row>
    <row r="74" spans="1:21">
      <c r="B74" s="17" t="s">
        <v>206</v>
      </c>
      <c r="P74" s="18"/>
      <c r="Q74" s="18"/>
      <c r="T74" s="17"/>
      <c r="U74" s="17"/>
    </row>
    <row r="75" spans="1:21">
      <c r="B75" s="17" t="s">
        <v>207</v>
      </c>
      <c r="P75" s="18"/>
      <c r="Q75" s="18"/>
      <c r="T75" s="17"/>
      <c r="U75" s="17"/>
    </row>
    <row r="76" spans="1:21">
      <c r="B76" s="17" t="s">
        <v>208</v>
      </c>
      <c r="P76" s="18"/>
      <c r="Q76" s="18"/>
      <c r="T76" s="17"/>
      <c r="U76" s="17"/>
    </row>
    <row r="77" spans="1:21">
      <c r="B77" s="17" t="s">
        <v>209</v>
      </c>
      <c r="P77" s="18"/>
      <c r="Q77" s="18"/>
      <c r="T77" s="17"/>
      <c r="U77" s="17"/>
    </row>
    <row r="78" spans="1:21">
      <c r="B78" s="17" t="s">
        <v>210</v>
      </c>
      <c r="P78" s="18"/>
      <c r="Q78" s="18"/>
      <c r="T78" s="17"/>
      <c r="U78" s="17"/>
    </row>
    <row r="79" spans="1:21">
      <c r="B79" s="17" t="s">
        <v>211</v>
      </c>
      <c r="P79" s="18"/>
      <c r="Q79" s="18"/>
      <c r="T79" s="17"/>
      <c r="U79" s="17"/>
    </row>
    <row r="80" spans="1:21">
      <c r="B80" s="17" t="s">
        <v>212</v>
      </c>
      <c r="P80" s="18"/>
      <c r="Q80" s="18"/>
      <c r="T80" s="17"/>
      <c r="U80" s="17"/>
    </row>
    <row r="81" spans="1:21">
      <c r="B81" s="17" t="s">
        <v>213</v>
      </c>
      <c r="P81" s="18"/>
      <c r="Q81" s="18"/>
      <c r="T81" s="17"/>
      <c r="U81" s="17"/>
    </row>
    <row r="82" spans="1:21">
      <c r="A82" s="103">
        <v>17</v>
      </c>
      <c r="B82" s="17" t="s">
        <v>189</v>
      </c>
      <c r="P82" s="18"/>
      <c r="Q82" s="18"/>
      <c r="T82" s="17"/>
      <c r="U82" s="17"/>
    </row>
    <row r="83" spans="1:21">
      <c r="A83" s="103">
        <v>18</v>
      </c>
      <c r="B83" s="17" t="s">
        <v>190</v>
      </c>
      <c r="P83" s="18"/>
      <c r="Q83" s="18"/>
      <c r="T83" s="17"/>
      <c r="U83" s="17"/>
    </row>
    <row r="84" spans="1:21">
      <c r="A84" s="103">
        <v>19</v>
      </c>
      <c r="B84" s="17" t="s">
        <v>191</v>
      </c>
      <c r="P84" s="18"/>
      <c r="Q84" s="18"/>
      <c r="T84" s="17"/>
      <c r="U84" s="17"/>
    </row>
    <row r="85" spans="1:21">
      <c r="B85" s="105" t="s">
        <v>192</v>
      </c>
      <c r="P85" s="18"/>
      <c r="Q85" s="18"/>
      <c r="T85" s="17"/>
      <c r="U85" s="17"/>
    </row>
    <row r="86" spans="1:21">
      <c r="B86" s="17" t="s">
        <v>193</v>
      </c>
      <c r="P86" s="18"/>
      <c r="Q86" s="18"/>
      <c r="T86" s="17"/>
      <c r="U86" s="17"/>
    </row>
    <row r="87" spans="1:21">
      <c r="P87" s="18"/>
      <c r="Q87" s="18"/>
      <c r="T87" s="17"/>
      <c r="U87" s="17"/>
    </row>
    <row r="88" spans="1:21">
      <c r="J88" s="60" t="s">
        <v>195</v>
      </c>
      <c r="P88" s="18"/>
      <c r="Q88" s="18"/>
      <c r="T88" s="17"/>
      <c r="U88" s="17"/>
    </row>
    <row r="89" spans="1:21">
      <c r="J89" s="60" t="s">
        <v>196</v>
      </c>
      <c r="P89" s="18"/>
      <c r="Q89" s="18"/>
      <c r="T89" s="17"/>
      <c r="U89" s="17"/>
    </row>
    <row r="90" spans="1:21">
      <c r="J90" s="107" t="s">
        <v>197</v>
      </c>
      <c r="P90" s="18"/>
      <c r="Q90" s="18"/>
      <c r="T90" s="17"/>
      <c r="U90" s="17"/>
    </row>
    <row r="91" spans="1:21">
      <c r="P91" s="18"/>
      <c r="Q91" s="18"/>
      <c r="T91" s="17"/>
      <c r="U91" s="17"/>
    </row>
    <row r="92" spans="1:21">
      <c r="P92" s="18"/>
      <c r="Q92" s="18"/>
      <c r="T92" s="17"/>
      <c r="U92" s="17"/>
    </row>
    <row r="93" spans="1:21">
      <c r="P93" s="18"/>
      <c r="Q93" s="18"/>
      <c r="T93" s="17"/>
      <c r="U93" s="17"/>
    </row>
    <row r="94" spans="1:21">
      <c r="P94" s="18"/>
      <c r="Q94" s="18"/>
      <c r="T94" s="17"/>
      <c r="U94" s="17"/>
    </row>
    <row r="95" spans="1:21">
      <c r="P95" s="18"/>
      <c r="Q95" s="18"/>
      <c r="T95" s="17"/>
      <c r="U95" s="17"/>
    </row>
    <row r="96" spans="1:21">
      <c r="P96" s="18"/>
      <c r="Q96" s="18"/>
      <c r="T96" s="17"/>
      <c r="U96" s="17"/>
    </row>
    <row r="97" spans="16:21">
      <c r="P97" s="18"/>
      <c r="Q97" s="18"/>
      <c r="T97" s="17"/>
      <c r="U97" s="17"/>
    </row>
    <row r="98" spans="16:21">
      <c r="P98" s="18"/>
      <c r="Q98" s="18"/>
      <c r="T98" s="17"/>
      <c r="U98" s="17"/>
    </row>
    <row r="99" spans="16:21">
      <c r="P99" s="18"/>
      <c r="Q99" s="18"/>
      <c r="T99" s="17"/>
      <c r="U99" s="17"/>
    </row>
    <row r="100" spans="16:21">
      <c r="P100" s="18"/>
      <c r="Q100" s="18"/>
      <c r="T100" s="17"/>
      <c r="U100" s="17"/>
    </row>
    <row r="101" spans="16:21">
      <c r="P101" s="18"/>
      <c r="Q101" s="18"/>
      <c r="T101" s="17"/>
      <c r="U101" s="17"/>
    </row>
    <row r="102" spans="16:21">
      <c r="P102" s="18"/>
      <c r="Q102" s="18"/>
      <c r="T102" s="17"/>
      <c r="U102" s="17"/>
    </row>
    <row r="103" spans="16:21">
      <c r="P103" s="18"/>
      <c r="Q103" s="18"/>
      <c r="T103" s="17"/>
      <c r="U103" s="17"/>
    </row>
    <row r="104" spans="16:21">
      <c r="P104" s="18"/>
      <c r="Q104" s="18"/>
      <c r="T104" s="17"/>
      <c r="U104" s="17"/>
    </row>
    <row r="105" spans="16:21">
      <c r="P105" s="18"/>
      <c r="Q105" s="18"/>
      <c r="T105" s="17"/>
      <c r="U105" s="17"/>
    </row>
    <row r="106" spans="16:21">
      <c r="P106" s="18"/>
      <c r="Q106" s="18"/>
      <c r="T106" s="17"/>
      <c r="U106" s="17"/>
    </row>
    <row r="107" spans="16:21">
      <c r="P107" s="18"/>
      <c r="Q107" s="18"/>
      <c r="T107" s="17"/>
      <c r="U107" s="17"/>
    </row>
    <row r="108" spans="16:21">
      <c r="P108" s="18"/>
      <c r="Q108" s="18"/>
      <c r="T108" s="17"/>
      <c r="U108" s="17"/>
    </row>
    <row r="109" spans="16:21">
      <c r="P109" s="18"/>
      <c r="Q109" s="18"/>
      <c r="T109" s="17"/>
      <c r="U109" s="17"/>
    </row>
    <row r="110" spans="16:21">
      <c r="P110" s="18"/>
      <c r="Q110" s="18"/>
      <c r="T110" s="17"/>
      <c r="U110" s="17"/>
    </row>
    <row r="111" spans="16:21">
      <c r="P111" s="18"/>
      <c r="Q111" s="18"/>
      <c r="T111" s="17"/>
      <c r="U111" s="17"/>
    </row>
    <row r="112" spans="16:21">
      <c r="P112" s="18"/>
      <c r="Q112" s="18"/>
      <c r="T112" s="17"/>
      <c r="U112" s="17"/>
    </row>
    <row r="113" spans="16:21">
      <c r="P113" s="18"/>
      <c r="Q113" s="18"/>
      <c r="T113" s="17"/>
      <c r="U113" s="17"/>
    </row>
    <row r="114" spans="16:21">
      <c r="P114" s="18"/>
      <c r="Q114" s="18"/>
      <c r="T114" s="17"/>
      <c r="U114" s="17"/>
    </row>
    <row r="115" spans="16:21">
      <c r="P115" s="18"/>
      <c r="Q115" s="18"/>
      <c r="T115" s="17"/>
      <c r="U115" s="17"/>
    </row>
  </sheetData>
  <mergeCells count="4">
    <mergeCell ref="B39:I40"/>
    <mergeCell ref="A1:J5"/>
    <mergeCell ref="B7:I16"/>
    <mergeCell ref="B19:I23"/>
  </mergeCells>
  <phoneticPr fontId="3"/>
  <pageMargins left="0.70866141732283461" right="0.70866141732283461" top="0.3543307086614173" bottom="0.354330708661417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4"/>
  <sheetViews>
    <sheetView showGridLines="0" zoomScaleNormal="100" workbookViewId="0">
      <selection activeCell="E13" sqref="E13"/>
    </sheetView>
  </sheetViews>
  <sheetFormatPr defaultRowHeight="13.5"/>
  <cols>
    <col min="1" max="1" width="3.75" customWidth="1"/>
    <col min="2" max="2" width="6.625" style="1" customWidth="1"/>
    <col min="3" max="3" width="23.625" style="1" customWidth="1"/>
    <col min="4" max="4" width="6.25" customWidth="1"/>
    <col min="5" max="6" width="6.875" style="1" customWidth="1"/>
    <col min="7" max="7" width="7.125" style="1" customWidth="1"/>
    <col min="8" max="27" width="7.125" customWidth="1"/>
    <col min="28" max="28" width="3" customWidth="1"/>
    <col min="29" max="29" width="6.625" style="1" customWidth="1"/>
    <col min="30" max="30" width="2.375" style="11" customWidth="1"/>
    <col min="31" max="31" width="5.5" style="1" customWidth="1"/>
    <col min="32" max="32" width="4.625" style="1" customWidth="1"/>
    <col min="33" max="33" width="26" style="1" customWidth="1"/>
    <col min="34" max="34" width="8.875" style="1" customWidth="1"/>
    <col min="35" max="35" width="7.375" style="1" hidden="1" customWidth="1"/>
    <col min="36" max="36" width="6.375" hidden="1" customWidth="1"/>
    <col min="37" max="37" width="6.75" hidden="1" customWidth="1"/>
    <col min="38" max="46" width="9" hidden="1" customWidth="1"/>
  </cols>
  <sheetData>
    <row r="1" spans="1:46" ht="30.75" customHeight="1">
      <c r="B1" s="144" t="s">
        <v>11</v>
      </c>
      <c r="C1" s="144"/>
      <c r="D1" s="144"/>
      <c r="E1" s="144"/>
      <c r="F1" s="144"/>
      <c r="G1" s="144"/>
      <c r="H1" s="144"/>
      <c r="I1" s="144"/>
      <c r="J1" s="133" t="s">
        <v>10</v>
      </c>
      <c r="K1" s="133"/>
      <c r="L1" s="133"/>
      <c r="M1" s="7"/>
      <c r="N1" s="28" t="s">
        <v>2</v>
      </c>
      <c r="O1" s="29"/>
      <c r="P1" s="30" t="s">
        <v>3</v>
      </c>
      <c r="Q1" s="31"/>
      <c r="R1" s="28" t="s">
        <v>102</v>
      </c>
      <c r="S1" s="158"/>
      <c r="T1" s="158"/>
      <c r="U1" s="31" t="s">
        <v>103</v>
      </c>
      <c r="V1" s="32" t="s">
        <v>101</v>
      </c>
      <c r="W1" s="33">
        <v>2018</v>
      </c>
      <c r="X1" s="34" t="s">
        <v>12</v>
      </c>
      <c r="Y1" s="35"/>
      <c r="Z1" s="7"/>
      <c r="AA1" s="7"/>
      <c r="AB1" s="7"/>
      <c r="AC1" s="64"/>
      <c r="AD1" s="13"/>
      <c r="AE1" s="131" t="s">
        <v>157</v>
      </c>
      <c r="AF1" s="131"/>
      <c r="AG1" s="131"/>
      <c r="AH1" s="131"/>
      <c r="AI1" s="63"/>
      <c r="AJ1" s="2"/>
    </row>
    <row r="2" spans="1:46" ht="20.100000000000001" customHeight="1">
      <c r="B2" s="39"/>
      <c r="C2" s="39"/>
      <c r="D2" s="39"/>
      <c r="E2" s="43"/>
      <c r="F2" s="43"/>
      <c r="G2" s="39"/>
      <c r="H2" s="31"/>
      <c r="I2" s="31"/>
      <c r="J2" s="31"/>
      <c r="K2" s="31"/>
      <c r="L2" s="31"/>
      <c r="M2" s="31"/>
      <c r="N2" s="31"/>
      <c r="O2" s="31"/>
      <c r="P2" s="31"/>
      <c r="Q2" s="31"/>
      <c r="R2" s="31"/>
      <c r="S2" s="31"/>
      <c r="T2" s="31"/>
      <c r="U2" s="31"/>
      <c r="V2" s="31"/>
      <c r="W2" s="31"/>
      <c r="X2" s="31"/>
      <c r="Y2" s="31"/>
      <c r="Z2" s="31"/>
      <c r="AA2" s="31"/>
      <c r="AE2" s="132"/>
      <c r="AF2" s="132"/>
      <c r="AG2" s="132"/>
      <c r="AH2" s="132"/>
    </row>
    <row r="3" spans="1:46" ht="20.100000000000001" customHeight="1" thickBot="1">
      <c r="B3" s="71" t="s">
        <v>146</v>
      </c>
      <c r="C3" s="37"/>
      <c r="D3" s="31"/>
      <c r="E3" s="37"/>
      <c r="F3" s="37"/>
      <c r="G3" s="37"/>
      <c r="H3" s="40"/>
      <c r="I3" s="31"/>
      <c r="J3" s="31"/>
      <c r="K3" s="31"/>
      <c r="L3" s="31"/>
      <c r="M3" s="31"/>
      <c r="N3" s="31"/>
      <c r="O3" s="31"/>
      <c r="P3" s="31"/>
      <c r="Q3" s="31"/>
      <c r="R3" s="31"/>
      <c r="S3" s="31"/>
      <c r="T3" s="31"/>
      <c r="U3" s="31"/>
      <c r="V3" s="31"/>
      <c r="W3" s="31"/>
      <c r="X3" s="31"/>
      <c r="Y3" s="31"/>
      <c r="AA3" s="28" t="s">
        <v>132</v>
      </c>
      <c r="AE3" s="130" t="s">
        <v>130</v>
      </c>
      <c r="AF3" s="130"/>
      <c r="AG3" s="130"/>
      <c r="AH3" s="130"/>
      <c r="AI3" s="118" t="s">
        <v>144</v>
      </c>
      <c r="AJ3" s="120" t="s">
        <v>128</v>
      </c>
      <c r="AK3" s="123" t="s">
        <v>129</v>
      </c>
      <c r="AM3" s="119" t="s">
        <v>104</v>
      </c>
      <c r="AN3" s="119"/>
      <c r="AO3" s="119"/>
      <c r="AP3" s="119"/>
      <c r="AQ3" s="119"/>
      <c r="AR3" s="119"/>
      <c r="AS3" s="119"/>
      <c r="AT3" s="119"/>
    </row>
    <row r="4" spans="1:46" ht="20.100000000000001" customHeight="1">
      <c r="B4" s="138" t="s">
        <v>100</v>
      </c>
      <c r="C4" s="142" t="s">
        <v>0</v>
      </c>
      <c r="D4" s="140" t="s">
        <v>109</v>
      </c>
      <c r="E4" s="151" t="s">
        <v>112</v>
      </c>
      <c r="F4" s="151" t="s">
        <v>145</v>
      </c>
      <c r="G4" s="153" t="s">
        <v>137</v>
      </c>
      <c r="H4" s="89">
        <f>W1</f>
        <v>2018</v>
      </c>
      <c r="I4" s="89">
        <f>H4+1</f>
        <v>2019</v>
      </c>
      <c r="J4" s="89">
        <f t="shared" ref="J4:AA4" si="0">I4+1</f>
        <v>2020</v>
      </c>
      <c r="K4" s="89">
        <f t="shared" si="0"/>
        <v>2021</v>
      </c>
      <c r="L4" s="89">
        <f t="shared" si="0"/>
        <v>2022</v>
      </c>
      <c r="M4" s="89">
        <f t="shared" si="0"/>
        <v>2023</v>
      </c>
      <c r="N4" s="89">
        <f t="shared" si="0"/>
        <v>2024</v>
      </c>
      <c r="O4" s="89">
        <f t="shared" si="0"/>
        <v>2025</v>
      </c>
      <c r="P4" s="89">
        <f t="shared" si="0"/>
        <v>2026</v>
      </c>
      <c r="Q4" s="89">
        <f t="shared" si="0"/>
        <v>2027</v>
      </c>
      <c r="R4" s="89">
        <f t="shared" si="0"/>
        <v>2028</v>
      </c>
      <c r="S4" s="89">
        <f t="shared" si="0"/>
        <v>2029</v>
      </c>
      <c r="T4" s="89">
        <f t="shared" si="0"/>
        <v>2030</v>
      </c>
      <c r="U4" s="89">
        <f t="shared" si="0"/>
        <v>2031</v>
      </c>
      <c r="V4" s="89">
        <f t="shared" si="0"/>
        <v>2032</v>
      </c>
      <c r="W4" s="89">
        <f t="shared" si="0"/>
        <v>2033</v>
      </c>
      <c r="X4" s="89">
        <f t="shared" si="0"/>
        <v>2034</v>
      </c>
      <c r="Y4" s="89">
        <f t="shared" si="0"/>
        <v>2035</v>
      </c>
      <c r="Z4" s="89">
        <f t="shared" si="0"/>
        <v>2036</v>
      </c>
      <c r="AA4" s="90">
        <f t="shared" si="0"/>
        <v>2037</v>
      </c>
      <c r="AB4" s="8"/>
      <c r="AC4" s="126" t="s">
        <v>138</v>
      </c>
      <c r="AD4"/>
      <c r="AE4" s="130"/>
      <c r="AF4" s="130"/>
      <c r="AG4" s="130"/>
      <c r="AH4" s="130"/>
      <c r="AI4" s="118"/>
      <c r="AJ4" s="121"/>
      <c r="AK4" s="124"/>
      <c r="AM4" s="119" t="s">
        <v>13</v>
      </c>
      <c r="AN4" s="119"/>
      <c r="AO4" s="119"/>
      <c r="AP4" s="119"/>
      <c r="AQ4" s="119"/>
      <c r="AR4" s="119"/>
      <c r="AS4" s="119"/>
      <c r="AT4" s="128" t="s">
        <v>127</v>
      </c>
    </row>
    <row r="5" spans="1:46" ht="20.100000000000001" customHeight="1">
      <c r="A5" s="6" t="s">
        <v>131</v>
      </c>
      <c r="B5" s="139"/>
      <c r="C5" s="143"/>
      <c r="D5" s="141"/>
      <c r="E5" s="152"/>
      <c r="F5" s="152"/>
      <c r="G5" s="154"/>
      <c r="H5" s="79">
        <f t="shared" ref="H5:AA5" si="1">H4-$O$1</f>
        <v>2018</v>
      </c>
      <c r="I5" s="79">
        <f t="shared" si="1"/>
        <v>2019</v>
      </c>
      <c r="J5" s="79">
        <f t="shared" si="1"/>
        <v>2020</v>
      </c>
      <c r="K5" s="79">
        <f t="shared" si="1"/>
        <v>2021</v>
      </c>
      <c r="L5" s="79">
        <f t="shared" si="1"/>
        <v>2022</v>
      </c>
      <c r="M5" s="79">
        <f t="shared" si="1"/>
        <v>2023</v>
      </c>
      <c r="N5" s="79">
        <f t="shared" si="1"/>
        <v>2024</v>
      </c>
      <c r="O5" s="79">
        <f t="shared" si="1"/>
        <v>2025</v>
      </c>
      <c r="P5" s="79">
        <f t="shared" si="1"/>
        <v>2026</v>
      </c>
      <c r="Q5" s="79">
        <f t="shared" si="1"/>
        <v>2027</v>
      </c>
      <c r="R5" s="80">
        <f t="shared" si="1"/>
        <v>2028</v>
      </c>
      <c r="S5" s="79">
        <f t="shared" si="1"/>
        <v>2029</v>
      </c>
      <c r="T5" s="79">
        <f t="shared" si="1"/>
        <v>2030</v>
      </c>
      <c r="U5" s="79">
        <f t="shared" si="1"/>
        <v>2031</v>
      </c>
      <c r="V5" s="79">
        <f t="shared" si="1"/>
        <v>2032</v>
      </c>
      <c r="W5" s="79">
        <f t="shared" si="1"/>
        <v>2033</v>
      </c>
      <c r="X5" s="79">
        <f t="shared" si="1"/>
        <v>2034</v>
      </c>
      <c r="Y5" s="79">
        <f t="shared" si="1"/>
        <v>2035</v>
      </c>
      <c r="Z5" s="79">
        <f t="shared" si="1"/>
        <v>2036</v>
      </c>
      <c r="AA5" s="81">
        <f t="shared" si="1"/>
        <v>2037</v>
      </c>
      <c r="AB5" s="9"/>
      <c r="AC5" s="127"/>
      <c r="AD5"/>
      <c r="AE5" s="47" t="s">
        <v>14</v>
      </c>
      <c r="AF5" s="48" t="s">
        <v>15</v>
      </c>
      <c r="AG5" s="48" t="s">
        <v>16</v>
      </c>
      <c r="AH5" s="48" t="s">
        <v>17</v>
      </c>
      <c r="AI5" s="118"/>
      <c r="AJ5" s="122"/>
      <c r="AK5" s="125"/>
      <c r="AM5" s="15" t="s">
        <v>1</v>
      </c>
      <c r="AN5" s="15" t="s">
        <v>9</v>
      </c>
      <c r="AO5" s="15" t="s">
        <v>4</v>
      </c>
      <c r="AP5" s="15" t="s">
        <v>5</v>
      </c>
      <c r="AQ5" s="15" t="s">
        <v>6</v>
      </c>
      <c r="AR5" s="15" t="s">
        <v>7</v>
      </c>
      <c r="AS5" s="15" t="s">
        <v>8</v>
      </c>
      <c r="AT5" s="129"/>
    </row>
    <row r="6" spans="1:46" ht="20.100000000000001" customHeight="1">
      <c r="A6">
        <v>1</v>
      </c>
      <c r="B6" s="55"/>
      <c r="C6" s="42" t="str">
        <f t="shared" ref="C6:C35" si="2">IF(B6="","",LOOKUP(B6,$AF$6:$AF$98,$AG$6:$AG$98))</f>
        <v/>
      </c>
      <c r="D6" s="38" t="str">
        <f t="shared" ref="D6:D35" si="3">IF(B6="","",LOOKUP(B6,$AF$6:$AF$98,$AH$6:$AH$98))</f>
        <v/>
      </c>
      <c r="E6" s="82" t="str">
        <f t="shared" ref="E6:E35" si="4">IF(C6="","",LOOKUP(B6,$AF$6:$AF$98,$AI$6:$AI$98))</f>
        <v/>
      </c>
      <c r="F6" s="82" t="str">
        <f t="shared" ref="F6:F35" si="5">IF(B6="","",LOOKUP(B6,$AF$6:$AF$98,$AJ$6:$AJ$98))</f>
        <v/>
      </c>
      <c r="G6" s="36"/>
      <c r="H6" s="91" t="str">
        <f t="shared" ref="H6:Q15" si="6">IF(OR(H$4=$AO6,H$4=$AP6,H$4=$AQ6,H$4=$AR6,H$4=$AS6),$AT6,"")</f>
        <v/>
      </c>
      <c r="I6" s="91" t="str">
        <f t="shared" si="6"/>
        <v/>
      </c>
      <c r="J6" s="91" t="str">
        <f t="shared" si="6"/>
        <v/>
      </c>
      <c r="K6" s="91" t="str">
        <f t="shared" si="6"/>
        <v/>
      </c>
      <c r="L6" s="91" t="str">
        <f t="shared" si="6"/>
        <v/>
      </c>
      <c r="M6" s="91" t="str">
        <f t="shared" si="6"/>
        <v/>
      </c>
      <c r="N6" s="91" t="str">
        <f t="shared" si="6"/>
        <v/>
      </c>
      <c r="O6" s="91" t="str">
        <f t="shared" si="6"/>
        <v/>
      </c>
      <c r="P6" s="91" t="str">
        <f t="shared" si="6"/>
        <v/>
      </c>
      <c r="Q6" s="91" t="str">
        <f t="shared" si="6"/>
        <v/>
      </c>
      <c r="R6" s="92" t="str">
        <f t="shared" ref="R6:AA15" si="7">IF(OR(R$4=$AO6,R$4=$AP6,R$4=$AQ6,R$4=$AR6,R$4=$AS6),$AT6,"")</f>
        <v/>
      </c>
      <c r="S6" s="91" t="str">
        <f t="shared" si="7"/>
        <v/>
      </c>
      <c r="T6" s="91" t="str">
        <f t="shared" si="7"/>
        <v/>
      </c>
      <c r="U6" s="91" t="str">
        <f t="shared" si="7"/>
        <v/>
      </c>
      <c r="V6" s="91" t="str">
        <f t="shared" si="7"/>
        <v/>
      </c>
      <c r="W6" s="91" t="str">
        <f t="shared" si="7"/>
        <v/>
      </c>
      <c r="X6" s="91" t="str">
        <f t="shared" si="7"/>
        <v/>
      </c>
      <c r="Y6" s="91" t="str">
        <f t="shared" si="7"/>
        <v/>
      </c>
      <c r="Z6" s="91" t="str">
        <f t="shared" si="7"/>
        <v/>
      </c>
      <c r="AA6" s="93" t="str">
        <f t="shared" si="7"/>
        <v/>
      </c>
      <c r="AB6" s="10"/>
      <c r="AC6" s="72"/>
      <c r="AD6"/>
      <c r="AE6" s="155" t="s">
        <v>18</v>
      </c>
      <c r="AF6" s="49">
        <v>101</v>
      </c>
      <c r="AG6" s="53" t="s">
        <v>19</v>
      </c>
      <c r="AH6" s="41" t="s">
        <v>20</v>
      </c>
      <c r="AI6" s="98">
        <v>30</v>
      </c>
      <c r="AJ6" s="99">
        <v>29</v>
      </c>
      <c r="AK6" s="100">
        <v>1.5741212429954152</v>
      </c>
      <c r="AM6" s="4" t="str">
        <f t="shared" ref="AM6:AM35" si="8">IF(B6&gt;100,LOOKUP(B6,$AF$6:$AF$98,$AJ$6:$AJ$98),"")</f>
        <v/>
      </c>
      <c r="AN6" s="4" t="str">
        <f t="shared" ref="AN6:AN35" si="9">IF($AM6="","",IF(G6&gt;0,AM6+G6,AM6+$O$1))</f>
        <v/>
      </c>
      <c r="AO6" s="4" t="str">
        <f t="shared" ref="AO6:AO35" si="10">IF(AM6="","",IF(AN6&lt;=H$4,H$4+AC6,AN6+AC6))</f>
        <v/>
      </c>
      <c r="AP6" s="4" t="str">
        <f t="shared" ref="AP6:AS9" si="11">IF(AM6="","",AO6+$AM6)</f>
        <v/>
      </c>
      <c r="AQ6" s="5" t="str">
        <f t="shared" si="11"/>
        <v/>
      </c>
      <c r="AR6" s="5" t="str">
        <f t="shared" si="11"/>
        <v/>
      </c>
      <c r="AS6" s="5" t="str">
        <f t="shared" si="11"/>
        <v/>
      </c>
      <c r="AT6" s="3" t="str">
        <f t="shared" ref="AT6:AT35" si="12">IF(B6&gt;100,ROUND(LOOKUP(B6,$AF$6:$AF$98,$AK$6:$AK$98)*$S$1,-2),"")</f>
        <v/>
      </c>
    </row>
    <row r="7" spans="1:46" ht="20.100000000000001" customHeight="1">
      <c r="A7">
        <v>2</v>
      </c>
      <c r="B7" s="55"/>
      <c r="C7" s="42" t="str">
        <f t="shared" si="2"/>
        <v/>
      </c>
      <c r="D7" s="38" t="str">
        <f t="shared" si="3"/>
        <v/>
      </c>
      <c r="E7" s="82" t="str">
        <f t="shared" si="4"/>
        <v/>
      </c>
      <c r="F7" s="82" t="str">
        <f t="shared" si="5"/>
        <v/>
      </c>
      <c r="G7" s="36"/>
      <c r="H7" s="91" t="str">
        <f t="shared" si="6"/>
        <v/>
      </c>
      <c r="I7" s="91" t="str">
        <f t="shared" si="6"/>
        <v/>
      </c>
      <c r="J7" s="91" t="str">
        <f t="shared" si="6"/>
        <v/>
      </c>
      <c r="K7" s="91" t="str">
        <f t="shared" si="6"/>
        <v/>
      </c>
      <c r="L7" s="91" t="str">
        <f t="shared" si="6"/>
        <v/>
      </c>
      <c r="M7" s="91" t="str">
        <f t="shared" si="6"/>
        <v/>
      </c>
      <c r="N7" s="91" t="str">
        <f t="shared" si="6"/>
        <v/>
      </c>
      <c r="O7" s="91" t="str">
        <f t="shared" si="6"/>
        <v/>
      </c>
      <c r="P7" s="91" t="str">
        <f t="shared" si="6"/>
        <v/>
      </c>
      <c r="Q7" s="91" t="str">
        <f t="shared" si="6"/>
        <v/>
      </c>
      <c r="R7" s="92" t="str">
        <f t="shared" si="7"/>
        <v/>
      </c>
      <c r="S7" s="91" t="str">
        <f t="shared" si="7"/>
        <v/>
      </c>
      <c r="T7" s="91" t="str">
        <f t="shared" si="7"/>
        <v/>
      </c>
      <c r="U7" s="91" t="str">
        <f t="shared" si="7"/>
        <v/>
      </c>
      <c r="V7" s="91" t="str">
        <f t="shared" si="7"/>
        <v/>
      </c>
      <c r="W7" s="91" t="str">
        <f t="shared" si="7"/>
        <v/>
      </c>
      <c r="X7" s="91" t="str">
        <f t="shared" si="7"/>
        <v/>
      </c>
      <c r="Y7" s="91" t="str">
        <f t="shared" si="7"/>
        <v/>
      </c>
      <c r="Z7" s="91" t="str">
        <f t="shared" si="7"/>
        <v/>
      </c>
      <c r="AA7" s="93" t="str">
        <f t="shared" si="7"/>
        <v/>
      </c>
      <c r="AB7" s="10"/>
      <c r="AC7" s="72"/>
      <c r="AD7"/>
      <c r="AE7" s="156"/>
      <c r="AF7" s="49">
        <v>102</v>
      </c>
      <c r="AG7" s="53" t="s">
        <v>21</v>
      </c>
      <c r="AH7" s="41" t="s">
        <v>22</v>
      </c>
      <c r="AI7" s="98">
        <v>30</v>
      </c>
      <c r="AJ7" s="99">
        <v>31</v>
      </c>
      <c r="AK7" s="101">
        <v>0.99838722064357577</v>
      </c>
      <c r="AM7" s="5" t="str">
        <f t="shared" si="8"/>
        <v/>
      </c>
      <c r="AN7" s="5" t="str">
        <f t="shared" si="9"/>
        <v/>
      </c>
      <c r="AO7" s="5" t="str">
        <f t="shared" si="10"/>
        <v/>
      </c>
      <c r="AP7" s="5" t="str">
        <f t="shared" si="11"/>
        <v/>
      </c>
      <c r="AQ7" s="5" t="str">
        <f t="shared" si="11"/>
        <v/>
      </c>
      <c r="AR7" s="5" t="str">
        <f t="shared" si="11"/>
        <v/>
      </c>
      <c r="AS7" s="5" t="str">
        <f t="shared" si="11"/>
        <v/>
      </c>
      <c r="AT7" s="3" t="str">
        <f t="shared" si="12"/>
        <v/>
      </c>
    </row>
    <row r="8" spans="1:46" ht="20.100000000000001" customHeight="1">
      <c r="A8">
        <v>3</v>
      </c>
      <c r="B8" s="55"/>
      <c r="C8" s="42" t="str">
        <f t="shared" si="2"/>
        <v/>
      </c>
      <c r="D8" s="38" t="str">
        <f t="shared" si="3"/>
        <v/>
      </c>
      <c r="E8" s="82" t="str">
        <f t="shared" si="4"/>
        <v/>
      </c>
      <c r="F8" s="82" t="str">
        <f t="shared" si="5"/>
        <v/>
      </c>
      <c r="G8" s="36"/>
      <c r="H8" s="91" t="str">
        <f t="shared" si="6"/>
        <v/>
      </c>
      <c r="I8" s="91" t="str">
        <f t="shared" si="6"/>
        <v/>
      </c>
      <c r="J8" s="91" t="str">
        <f t="shared" si="6"/>
        <v/>
      </c>
      <c r="K8" s="91" t="str">
        <f t="shared" si="6"/>
        <v/>
      </c>
      <c r="L8" s="91" t="str">
        <f t="shared" si="6"/>
        <v/>
      </c>
      <c r="M8" s="91" t="str">
        <f t="shared" si="6"/>
        <v/>
      </c>
      <c r="N8" s="91" t="str">
        <f t="shared" si="6"/>
        <v/>
      </c>
      <c r="O8" s="91" t="str">
        <f t="shared" si="6"/>
        <v/>
      </c>
      <c r="P8" s="91" t="str">
        <f t="shared" si="6"/>
        <v/>
      </c>
      <c r="Q8" s="91" t="str">
        <f t="shared" si="6"/>
        <v/>
      </c>
      <c r="R8" s="92" t="str">
        <f t="shared" si="7"/>
        <v/>
      </c>
      <c r="S8" s="91" t="str">
        <f t="shared" si="7"/>
        <v/>
      </c>
      <c r="T8" s="91" t="str">
        <f t="shared" si="7"/>
        <v/>
      </c>
      <c r="U8" s="91" t="str">
        <f t="shared" si="7"/>
        <v/>
      </c>
      <c r="V8" s="91" t="str">
        <f t="shared" si="7"/>
        <v/>
      </c>
      <c r="W8" s="91" t="str">
        <f t="shared" si="7"/>
        <v/>
      </c>
      <c r="X8" s="91" t="str">
        <f t="shared" si="7"/>
        <v/>
      </c>
      <c r="Y8" s="91" t="str">
        <f t="shared" si="7"/>
        <v/>
      </c>
      <c r="Z8" s="91" t="str">
        <f t="shared" si="7"/>
        <v/>
      </c>
      <c r="AA8" s="93" t="str">
        <f t="shared" si="7"/>
        <v/>
      </c>
      <c r="AB8" s="10"/>
      <c r="AC8" s="72"/>
      <c r="AD8"/>
      <c r="AE8" s="156"/>
      <c r="AF8" s="49">
        <v>103</v>
      </c>
      <c r="AG8" s="53" t="s">
        <v>23</v>
      </c>
      <c r="AH8" s="41" t="s">
        <v>20</v>
      </c>
      <c r="AI8" s="98">
        <v>30</v>
      </c>
      <c r="AJ8" s="99">
        <v>31</v>
      </c>
      <c r="AK8" s="101">
        <v>0.4292562678158226</v>
      </c>
      <c r="AM8" s="5" t="str">
        <f t="shared" si="8"/>
        <v/>
      </c>
      <c r="AN8" s="5" t="str">
        <f t="shared" si="9"/>
        <v/>
      </c>
      <c r="AO8" s="5" t="str">
        <f t="shared" si="10"/>
        <v/>
      </c>
      <c r="AP8" s="5" t="str">
        <f t="shared" si="11"/>
        <v/>
      </c>
      <c r="AQ8" s="5" t="str">
        <f t="shared" si="11"/>
        <v/>
      </c>
      <c r="AR8" s="5" t="str">
        <f t="shared" si="11"/>
        <v/>
      </c>
      <c r="AS8" s="5" t="str">
        <f t="shared" si="11"/>
        <v/>
      </c>
      <c r="AT8" s="3" t="str">
        <f t="shared" si="12"/>
        <v/>
      </c>
    </row>
    <row r="9" spans="1:46" ht="20.100000000000001" customHeight="1">
      <c r="A9">
        <v>4</v>
      </c>
      <c r="B9" s="55"/>
      <c r="C9" s="42" t="str">
        <f t="shared" si="2"/>
        <v/>
      </c>
      <c r="D9" s="38" t="str">
        <f t="shared" si="3"/>
        <v/>
      </c>
      <c r="E9" s="82" t="str">
        <f t="shared" si="4"/>
        <v/>
      </c>
      <c r="F9" s="82" t="str">
        <f t="shared" si="5"/>
        <v/>
      </c>
      <c r="G9" s="36"/>
      <c r="H9" s="91" t="str">
        <f t="shared" si="6"/>
        <v/>
      </c>
      <c r="I9" s="91" t="str">
        <f t="shared" si="6"/>
        <v/>
      </c>
      <c r="J9" s="91" t="str">
        <f t="shared" si="6"/>
        <v/>
      </c>
      <c r="K9" s="91" t="str">
        <f t="shared" si="6"/>
        <v/>
      </c>
      <c r="L9" s="91" t="str">
        <f t="shared" si="6"/>
        <v/>
      </c>
      <c r="M9" s="91" t="str">
        <f t="shared" si="6"/>
        <v/>
      </c>
      <c r="N9" s="91" t="str">
        <f t="shared" si="6"/>
        <v/>
      </c>
      <c r="O9" s="91" t="str">
        <f t="shared" si="6"/>
        <v/>
      </c>
      <c r="P9" s="91" t="str">
        <f t="shared" si="6"/>
        <v/>
      </c>
      <c r="Q9" s="91" t="str">
        <f t="shared" si="6"/>
        <v/>
      </c>
      <c r="R9" s="92" t="str">
        <f t="shared" si="7"/>
        <v/>
      </c>
      <c r="S9" s="91" t="str">
        <f t="shared" si="7"/>
        <v/>
      </c>
      <c r="T9" s="91" t="str">
        <f t="shared" si="7"/>
        <v/>
      </c>
      <c r="U9" s="91" t="str">
        <f t="shared" si="7"/>
        <v/>
      </c>
      <c r="V9" s="91" t="str">
        <f t="shared" si="7"/>
        <v/>
      </c>
      <c r="W9" s="91" t="str">
        <f t="shared" si="7"/>
        <v/>
      </c>
      <c r="X9" s="91" t="str">
        <f t="shared" si="7"/>
        <v/>
      </c>
      <c r="Y9" s="91" t="str">
        <f t="shared" si="7"/>
        <v/>
      </c>
      <c r="Z9" s="91" t="str">
        <f t="shared" si="7"/>
        <v/>
      </c>
      <c r="AA9" s="93" t="str">
        <f t="shared" si="7"/>
        <v/>
      </c>
      <c r="AB9" s="11"/>
      <c r="AC9" s="73"/>
      <c r="AD9"/>
      <c r="AE9" s="156"/>
      <c r="AF9" s="49">
        <v>104</v>
      </c>
      <c r="AG9" s="53" t="s">
        <v>110</v>
      </c>
      <c r="AH9" s="41" t="s">
        <v>20</v>
      </c>
      <c r="AI9" s="98">
        <v>14</v>
      </c>
      <c r="AJ9" s="99">
        <v>26</v>
      </c>
      <c r="AK9" s="101">
        <v>0.87477719385570551</v>
      </c>
      <c r="AM9" s="5" t="str">
        <f t="shared" si="8"/>
        <v/>
      </c>
      <c r="AN9" s="5" t="str">
        <f t="shared" si="9"/>
        <v/>
      </c>
      <c r="AO9" s="5" t="str">
        <f t="shared" si="10"/>
        <v/>
      </c>
      <c r="AP9" s="5" t="str">
        <f t="shared" si="11"/>
        <v/>
      </c>
      <c r="AQ9" s="5" t="str">
        <f t="shared" si="11"/>
        <v/>
      </c>
      <c r="AR9" s="5" t="str">
        <f t="shared" si="11"/>
        <v/>
      </c>
      <c r="AS9" s="5" t="str">
        <f t="shared" si="11"/>
        <v/>
      </c>
      <c r="AT9" s="3" t="str">
        <f t="shared" si="12"/>
        <v/>
      </c>
    </row>
    <row r="10" spans="1:46" ht="20.100000000000001" customHeight="1">
      <c r="A10">
        <v>5</v>
      </c>
      <c r="B10" s="55"/>
      <c r="C10" s="42" t="str">
        <f t="shared" si="2"/>
        <v/>
      </c>
      <c r="D10" s="38" t="str">
        <f t="shared" si="3"/>
        <v/>
      </c>
      <c r="E10" s="82" t="str">
        <f t="shared" si="4"/>
        <v/>
      </c>
      <c r="F10" s="82" t="str">
        <f t="shared" si="5"/>
        <v/>
      </c>
      <c r="G10" s="36"/>
      <c r="H10" s="91" t="str">
        <f t="shared" si="6"/>
        <v/>
      </c>
      <c r="I10" s="91" t="str">
        <f t="shared" si="6"/>
        <v/>
      </c>
      <c r="J10" s="91" t="str">
        <f t="shared" si="6"/>
        <v/>
      </c>
      <c r="K10" s="91" t="str">
        <f t="shared" si="6"/>
        <v/>
      </c>
      <c r="L10" s="91" t="str">
        <f t="shared" si="6"/>
        <v/>
      </c>
      <c r="M10" s="91" t="str">
        <f t="shared" si="6"/>
        <v/>
      </c>
      <c r="N10" s="91" t="str">
        <f t="shared" si="6"/>
        <v/>
      </c>
      <c r="O10" s="91" t="str">
        <f t="shared" si="6"/>
        <v/>
      </c>
      <c r="P10" s="91" t="str">
        <f t="shared" si="6"/>
        <v/>
      </c>
      <c r="Q10" s="91" t="str">
        <f t="shared" si="6"/>
        <v/>
      </c>
      <c r="R10" s="92" t="str">
        <f t="shared" si="7"/>
        <v/>
      </c>
      <c r="S10" s="91" t="str">
        <f t="shared" si="7"/>
        <v/>
      </c>
      <c r="T10" s="91" t="str">
        <f t="shared" si="7"/>
        <v/>
      </c>
      <c r="U10" s="91" t="str">
        <f t="shared" si="7"/>
        <v/>
      </c>
      <c r="V10" s="91" t="str">
        <f t="shared" si="7"/>
        <v/>
      </c>
      <c r="W10" s="91" t="str">
        <f t="shared" si="7"/>
        <v/>
      </c>
      <c r="X10" s="91" t="str">
        <f t="shared" si="7"/>
        <v/>
      </c>
      <c r="Y10" s="91" t="str">
        <f t="shared" si="7"/>
        <v/>
      </c>
      <c r="Z10" s="91" t="str">
        <f t="shared" si="7"/>
        <v/>
      </c>
      <c r="AA10" s="93" t="str">
        <f t="shared" si="7"/>
        <v/>
      </c>
      <c r="AB10" s="11"/>
      <c r="AC10" s="73"/>
      <c r="AD10"/>
      <c r="AE10" s="156"/>
      <c r="AF10" s="49">
        <v>105</v>
      </c>
      <c r="AG10" s="53" t="s">
        <v>111</v>
      </c>
      <c r="AH10" s="41" t="s">
        <v>20</v>
      </c>
      <c r="AI10" s="98">
        <v>14</v>
      </c>
      <c r="AJ10" s="99">
        <v>21</v>
      </c>
      <c r="AK10" s="101">
        <v>7.3983810601444863E-2</v>
      </c>
      <c r="AM10" s="5" t="str">
        <f t="shared" si="8"/>
        <v/>
      </c>
      <c r="AN10" s="5" t="str">
        <f t="shared" si="9"/>
        <v/>
      </c>
      <c r="AO10" s="5" t="str">
        <f t="shared" si="10"/>
        <v/>
      </c>
      <c r="AP10" s="5" t="str">
        <f t="shared" ref="AP10:AS10" si="13">IF(AM10="","",AO10+$AM10)</f>
        <v/>
      </c>
      <c r="AQ10" s="5" t="str">
        <f t="shared" si="13"/>
        <v/>
      </c>
      <c r="AR10" s="5" t="str">
        <f t="shared" si="13"/>
        <v/>
      </c>
      <c r="AS10" s="5" t="str">
        <f t="shared" si="13"/>
        <v/>
      </c>
      <c r="AT10" s="3" t="str">
        <f t="shared" si="12"/>
        <v/>
      </c>
    </row>
    <row r="11" spans="1:46" ht="20.100000000000001" customHeight="1">
      <c r="A11">
        <v>6</v>
      </c>
      <c r="B11" s="55"/>
      <c r="C11" s="42" t="str">
        <f t="shared" si="2"/>
        <v/>
      </c>
      <c r="D11" s="38" t="str">
        <f t="shared" si="3"/>
        <v/>
      </c>
      <c r="E11" s="82" t="str">
        <f t="shared" si="4"/>
        <v/>
      </c>
      <c r="F11" s="82" t="str">
        <f t="shared" si="5"/>
        <v/>
      </c>
      <c r="G11" s="36"/>
      <c r="H11" s="91" t="str">
        <f t="shared" si="6"/>
        <v/>
      </c>
      <c r="I11" s="91" t="str">
        <f t="shared" si="6"/>
        <v/>
      </c>
      <c r="J11" s="91" t="str">
        <f t="shared" si="6"/>
        <v/>
      </c>
      <c r="K11" s="91" t="str">
        <f t="shared" si="6"/>
        <v/>
      </c>
      <c r="L11" s="91" t="str">
        <f t="shared" si="6"/>
        <v/>
      </c>
      <c r="M11" s="91" t="str">
        <f t="shared" si="6"/>
        <v/>
      </c>
      <c r="N11" s="91" t="str">
        <f t="shared" si="6"/>
        <v/>
      </c>
      <c r="O11" s="91" t="str">
        <f t="shared" si="6"/>
        <v/>
      </c>
      <c r="P11" s="91" t="str">
        <f t="shared" si="6"/>
        <v/>
      </c>
      <c r="Q11" s="91" t="str">
        <f t="shared" si="6"/>
        <v/>
      </c>
      <c r="R11" s="92" t="str">
        <f t="shared" si="7"/>
        <v/>
      </c>
      <c r="S11" s="91" t="str">
        <f t="shared" si="7"/>
        <v/>
      </c>
      <c r="T11" s="91" t="str">
        <f t="shared" si="7"/>
        <v/>
      </c>
      <c r="U11" s="91" t="str">
        <f t="shared" si="7"/>
        <v/>
      </c>
      <c r="V11" s="91" t="str">
        <f t="shared" si="7"/>
        <v/>
      </c>
      <c r="W11" s="91" t="str">
        <f t="shared" si="7"/>
        <v/>
      </c>
      <c r="X11" s="91" t="str">
        <f t="shared" si="7"/>
        <v/>
      </c>
      <c r="Y11" s="91" t="str">
        <f t="shared" si="7"/>
        <v/>
      </c>
      <c r="Z11" s="91" t="str">
        <f t="shared" si="7"/>
        <v/>
      </c>
      <c r="AA11" s="93" t="str">
        <f t="shared" si="7"/>
        <v/>
      </c>
      <c r="AB11" s="11"/>
      <c r="AC11" s="73"/>
      <c r="AD11"/>
      <c r="AE11" s="156"/>
      <c r="AF11" s="49">
        <v>106</v>
      </c>
      <c r="AG11" s="53" t="s">
        <v>114</v>
      </c>
      <c r="AH11" s="41" t="s">
        <v>24</v>
      </c>
      <c r="AI11" s="98">
        <v>30</v>
      </c>
      <c r="AJ11" s="99">
        <v>24</v>
      </c>
      <c r="AK11" s="101">
        <v>3.5273763484632608</v>
      </c>
      <c r="AM11" s="5" t="str">
        <f t="shared" si="8"/>
        <v/>
      </c>
      <c r="AN11" s="5" t="str">
        <f t="shared" si="9"/>
        <v/>
      </c>
      <c r="AO11" s="5" t="str">
        <f t="shared" si="10"/>
        <v/>
      </c>
      <c r="AP11" s="5" t="str">
        <f t="shared" ref="AP11:AS11" si="14">IF(AM11="","",AO11+$AM11)</f>
        <v/>
      </c>
      <c r="AQ11" s="5" t="str">
        <f t="shared" si="14"/>
        <v/>
      </c>
      <c r="AR11" s="5" t="str">
        <f t="shared" si="14"/>
        <v/>
      </c>
      <c r="AS11" s="5" t="str">
        <f t="shared" si="14"/>
        <v/>
      </c>
      <c r="AT11" s="3" t="str">
        <f t="shared" si="12"/>
        <v/>
      </c>
    </row>
    <row r="12" spans="1:46" ht="20.100000000000001" customHeight="1">
      <c r="A12">
        <v>7</v>
      </c>
      <c r="B12" s="55"/>
      <c r="C12" s="42" t="str">
        <f t="shared" si="2"/>
        <v/>
      </c>
      <c r="D12" s="38" t="str">
        <f t="shared" si="3"/>
        <v/>
      </c>
      <c r="E12" s="82" t="str">
        <f t="shared" si="4"/>
        <v/>
      </c>
      <c r="F12" s="82" t="str">
        <f t="shared" si="5"/>
        <v/>
      </c>
      <c r="G12" s="36"/>
      <c r="H12" s="91" t="str">
        <f t="shared" si="6"/>
        <v/>
      </c>
      <c r="I12" s="91" t="str">
        <f t="shared" si="6"/>
        <v/>
      </c>
      <c r="J12" s="91" t="str">
        <f t="shared" si="6"/>
        <v/>
      </c>
      <c r="K12" s="91" t="str">
        <f t="shared" si="6"/>
        <v/>
      </c>
      <c r="L12" s="91" t="str">
        <f t="shared" si="6"/>
        <v/>
      </c>
      <c r="M12" s="91" t="str">
        <f t="shared" si="6"/>
        <v/>
      </c>
      <c r="N12" s="91" t="str">
        <f t="shared" si="6"/>
        <v/>
      </c>
      <c r="O12" s="91" t="str">
        <f t="shared" si="6"/>
        <v/>
      </c>
      <c r="P12" s="91" t="str">
        <f t="shared" si="6"/>
        <v/>
      </c>
      <c r="Q12" s="91" t="str">
        <f t="shared" si="6"/>
        <v/>
      </c>
      <c r="R12" s="92" t="str">
        <f t="shared" si="7"/>
        <v/>
      </c>
      <c r="S12" s="91" t="str">
        <f t="shared" si="7"/>
        <v/>
      </c>
      <c r="T12" s="91" t="str">
        <f t="shared" si="7"/>
        <v/>
      </c>
      <c r="U12" s="91" t="str">
        <f t="shared" si="7"/>
        <v/>
      </c>
      <c r="V12" s="91" t="str">
        <f t="shared" si="7"/>
        <v/>
      </c>
      <c r="W12" s="91" t="str">
        <f t="shared" si="7"/>
        <v/>
      </c>
      <c r="X12" s="91" t="str">
        <f t="shared" si="7"/>
        <v/>
      </c>
      <c r="Y12" s="91" t="str">
        <f t="shared" si="7"/>
        <v/>
      </c>
      <c r="Z12" s="91" t="str">
        <f t="shared" si="7"/>
        <v/>
      </c>
      <c r="AA12" s="93" t="str">
        <f t="shared" si="7"/>
        <v/>
      </c>
      <c r="AB12" s="11"/>
      <c r="AC12" s="73"/>
      <c r="AD12"/>
      <c r="AE12" s="156"/>
      <c r="AF12" s="49">
        <v>107</v>
      </c>
      <c r="AG12" s="53" t="s">
        <v>113</v>
      </c>
      <c r="AH12" s="41" t="s">
        <v>24</v>
      </c>
      <c r="AI12" s="98">
        <v>25</v>
      </c>
      <c r="AJ12" s="99">
        <v>21</v>
      </c>
      <c r="AK12" s="101">
        <v>0.49922629528840512</v>
      </c>
      <c r="AM12" s="5" t="str">
        <f t="shared" si="8"/>
        <v/>
      </c>
      <c r="AN12" s="5" t="str">
        <f t="shared" si="9"/>
        <v/>
      </c>
      <c r="AO12" s="5" t="str">
        <f t="shared" si="10"/>
        <v/>
      </c>
      <c r="AP12" s="5" t="str">
        <f t="shared" ref="AP12:AS12" si="15">IF(AM12="","",AO12+$AM12)</f>
        <v/>
      </c>
      <c r="AQ12" s="5" t="str">
        <f t="shared" si="15"/>
        <v/>
      </c>
      <c r="AR12" s="5" t="str">
        <f t="shared" si="15"/>
        <v/>
      </c>
      <c r="AS12" s="5" t="str">
        <f t="shared" si="15"/>
        <v/>
      </c>
      <c r="AT12" s="3" t="str">
        <f t="shared" si="12"/>
        <v/>
      </c>
    </row>
    <row r="13" spans="1:46" ht="20.100000000000001" customHeight="1">
      <c r="A13">
        <v>8</v>
      </c>
      <c r="B13" s="55"/>
      <c r="C13" s="42" t="str">
        <f t="shared" si="2"/>
        <v/>
      </c>
      <c r="D13" s="38" t="str">
        <f t="shared" si="3"/>
        <v/>
      </c>
      <c r="E13" s="82" t="str">
        <f t="shared" si="4"/>
        <v/>
      </c>
      <c r="F13" s="82" t="str">
        <f t="shared" si="5"/>
        <v/>
      </c>
      <c r="G13" s="36"/>
      <c r="H13" s="91" t="str">
        <f t="shared" si="6"/>
        <v/>
      </c>
      <c r="I13" s="91" t="str">
        <f t="shared" si="6"/>
        <v/>
      </c>
      <c r="J13" s="91" t="str">
        <f t="shared" si="6"/>
        <v/>
      </c>
      <c r="K13" s="91" t="str">
        <f t="shared" si="6"/>
        <v/>
      </c>
      <c r="L13" s="91" t="str">
        <f t="shared" si="6"/>
        <v/>
      </c>
      <c r="M13" s="91" t="str">
        <f t="shared" si="6"/>
        <v/>
      </c>
      <c r="N13" s="91" t="str">
        <f t="shared" si="6"/>
        <v/>
      </c>
      <c r="O13" s="91" t="str">
        <f t="shared" si="6"/>
        <v/>
      </c>
      <c r="P13" s="91" t="str">
        <f t="shared" si="6"/>
        <v/>
      </c>
      <c r="Q13" s="91" t="str">
        <f t="shared" si="6"/>
        <v/>
      </c>
      <c r="R13" s="92" t="str">
        <f t="shared" si="7"/>
        <v/>
      </c>
      <c r="S13" s="91" t="str">
        <f t="shared" si="7"/>
        <v/>
      </c>
      <c r="T13" s="91" t="str">
        <f t="shared" si="7"/>
        <v/>
      </c>
      <c r="U13" s="91" t="str">
        <f t="shared" si="7"/>
        <v/>
      </c>
      <c r="V13" s="91" t="str">
        <f t="shared" si="7"/>
        <v/>
      </c>
      <c r="W13" s="91" t="str">
        <f t="shared" si="7"/>
        <v/>
      </c>
      <c r="X13" s="91" t="str">
        <f t="shared" si="7"/>
        <v/>
      </c>
      <c r="Y13" s="91" t="str">
        <f t="shared" si="7"/>
        <v/>
      </c>
      <c r="Z13" s="91" t="str">
        <f t="shared" si="7"/>
        <v/>
      </c>
      <c r="AA13" s="93" t="str">
        <f t="shared" si="7"/>
        <v/>
      </c>
      <c r="AB13" s="11"/>
      <c r="AC13" s="73"/>
      <c r="AD13"/>
      <c r="AE13" s="156"/>
      <c r="AF13" s="49">
        <v>108</v>
      </c>
      <c r="AG13" s="53" t="s">
        <v>25</v>
      </c>
      <c r="AH13" s="41" t="s">
        <v>20</v>
      </c>
      <c r="AI13" s="98">
        <v>40</v>
      </c>
      <c r="AJ13" s="82">
        <v>22</v>
      </c>
      <c r="AK13" s="101">
        <v>3.0503455083909179</v>
      </c>
      <c r="AM13" s="5" t="str">
        <f t="shared" si="8"/>
        <v/>
      </c>
      <c r="AN13" s="5" t="str">
        <f t="shared" si="9"/>
        <v/>
      </c>
      <c r="AO13" s="5" t="str">
        <f t="shared" si="10"/>
        <v/>
      </c>
      <c r="AP13" s="5" t="str">
        <f t="shared" ref="AP13:AS13" si="16">IF(AM13="","",AO13+$AM13)</f>
        <v/>
      </c>
      <c r="AQ13" s="5" t="str">
        <f t="shared" si="16"/>
        <v/>
      </c>
      <c r="AR13" s="5" t="str">
        <f t="shared" si="16"/>
        <v/>
      </c>
      <c r="AS13" s="5" t="str">
        <f t="shared" si="16"/>
        <v/>
      </c>
      <c r="AT13" s="3" t="str">
        <f t="shared" si="12"/>
        <v/>
      </c>
    </row>
    <row r="14" spans="1:46" ht="20.100000000000001" customHeight="1">
      <c r="A14">
        <v>9</v>
      </c>
      <c r="B14" s="55"/>
      <c r="C14" s="42" t="str">
        <f t="shared" si="2"/>
        <v/>
      </c>
      <c r="D14" s="38" t="str">
        <f t="shared" si="3"/>
        <v/>
      </c>
      <c r="E14" s="82" t="str">
        <f t="shared" si="4"/>
        <v/>
      </c>
      <c r="F14" s="82" t="str">
        <f t="shared" si="5"/>
        <v/>
      </c>
      <c r="G14" s="36"/>
      <c r="H14" s="91" t="str">
        <f t="shared" si="6"/>
        <v/>
      </c>
      <c r="I14" s="91" t="str">
        <f t="shared" si="6"/>
        <v/>
      </c>
      <c r="J14" s="91" t="str">
        <f t="shared" si="6"/>
        <v/>
      </c>
      <c r="K14" s="91" t="str">
        <f t="shared" si="6"/>
        <v/>
      </c>
      <c r="L14" s="91" t="str">
        <f t="shared" si="6"/>
        <v/>
      </c>
      <c r="M14" s="91" t="str">
        <f t="shared" si="6"/>
        <v/>
      </c>
      <c r="N14" s="91" t="str">
        <f t="shared" si="6"/>
        <v/>
      </c>
      <c r="O14" s="91" t="str">
        <f t="shared" si="6"/>
        <v/>
      </c>
      <c r="P14" s="91" t="str">
        <f t="shared" si="6"/>
        <v/>
      </c>
      <c r="Q14" s="91" t="str">
        <f t="shared" si="6"/>
        <v/>
      </c>
      <c r="R14" s="92" t="str">
        <f t="shared" si="7"/>
        <v/>
      </c>
      <c r="S14" s="91" t="str">
        <f t="shared" si="7"/>
        <v/>
      </c>
      <c r="T14" s="91" t="str">
        <f t="shared" si="7"/>
        <v/>
      </c>
      <c r="U14" s="91" t="str">
        <f t="shared" si="7"/>
        <v/>
      </c>
      <c r="V14" s="91" t="str">
        <f t="shared" si="7"/>
        <v/>
      </c>
      <c r="W14" s="91" t="str">
        <f t="shared" si="7"/>
        <v/>
      </c>
      <c r="X14" s="91" t="str">
        <f t="shared" si="7"/>
        <v/>
      </c>
      <c r="Y14" s="91" t="str">
        <f t="shared" si="7"/>
        <v/>
      </c>
      <c r="Z14" s="91" t="str">
        <f t="shared" si="7"/>
        <v/>
      </c>
      <c r="AA14" s="93" t="str">
        <f t="shared" si="7"/>
        <v/>
      </c>
      <c r="AB14" s="11"/>
      <c r="AC14" s="73"/>
      <c r="AD14"/>
      <c r="AE14" s="156"/>
      <c r="AF14" s="49">
        <v>109</v>
      </c>
      <c r="AG14" s="53" t="s">
        <v>26</v>
      </c>
      <c r="AH14" s="41" t="s">
        <v>22</v>
      </c>
      <c r="AI14" s="98">
        <v>12</v>
      </c>
      <c r="AJ14" s="82">
        <v>22</v>
      </c>
      <c r="AK14" s="101">
        <v>2.5525708034520482</v>
      </c>
      <c r="AM14" s="5" t="str">
        <f t="shared" si="8"/>
        <v/>
      </c>
      <c r="AN14" s="5" t="str">
        <f t="shared" si="9"/>
        <v/>
      </c>
      <c r="AO14" s="5" t="str">
        <f t="shared" si="10"/>
        <v/>
      </c>
      <c r="AP14" s="5" t="str">
        <f t="shared" ref="AP14:AS24" si="17">IF(AM14="","",AO14+$AM14)</f>
        <v/>
      </c>
      <c r="AQ14" s="5" t="str">
        <f t="shared" si="17"/>
        <v/>
      </c>
      <c r="AR14" s="5" t="str">
        <f t="shared" si="17"/>
        <v/>
      </c>
      <c r="AS14" s="5" t="str">
        <f t="shared" si="17"/>
        <v/>
      </c>
      <c r="AT14" s="3" t="str">
        <f t="shared" si="12"/>
        <v/>
      </c>
    </row>
    <row r="15" spans="1:46" ht="20.100000000000001" customHeight="1">
      <c r="A15">
        <v>10</v>
      </c>
      <c r="B15" s="55"/>
      <c r="C15" s="42" t="str">
        <f t="shared" si="2"/>
        <v/>
      </c>
      <c r="D15" s="38" t="str">
        <f t="shared" si="3"/>
        <v/>
      </c>
      <c r="E15" s="82" t="str">
        <f t="shared" si="4"/>
        <v/>
      </c>
      <c r="F15" s="82" t="str">
        <f t="shared" si="5"/>
        <v/>
      </c>
      <c r="G15" s="36"/>
      <c r="H15" s="91" t="str">
        <f t="shared" si="6"/>
        <v/>
      </c>
      <c r="I15" s="91" t="str">
        <f t="shared" si="6"/>
        <v/>
      </c>
      <c r="J15" s="91" t="str">
        <f t="shared" si="6"/>
        <v/>
      </c>
      <c r="K15" s="91" t="str">
        <f t="shared" si="6"/>
        <v/>
      </c>
      <c r="L15" s="91" t="str">
        <f t="shared" si="6"/>
        <v/>
      </c>
      <c r="M15" s="91" t="str">
        <f t="shared" si="6"/>
        <v/>
      </c>
      <c r="N15" s="91" t="str">
        <f t="shared" si="6"/>
        <v/>
      </c>
      <c r="O15" s="91" t="str">
        <f t="shared" si="6"/>
        <v/>
      </c>
      <c r="P15" s="91" t="str">
        <f t="shared" si="6"/>
        <v/>
      </c>
      <c r="Q15" s="91" t="str">
        <f t="shared" si="6"/>
        <v/>
      </c>
      <c r="R15" s="92" t="str">
        <f t="shared" si="7"/>
        <v/>
      </c>
      <c r="S15" s="91" t="str">
        <f t="shared" si="7"/>
        <v/>
      </c>
      <c r="T15" s="91" t="str">
        <f t="shared" si="7"/>
        <v/>
      </c>
      <c r="U15" s="91" t="str">
        <f t="shared" si="7"/>
        <v/>
      </c>
      <c r="V15" s="91" t="str">
        <f t="shared" si="7"/>
        <v/>
      </c>
      <c r="W15" s="91" t="str">
        <f t="shared" si="7"/>
        <v/>
      </c>
      <c r="X15" s="91" t="str">
        <f t="shared" si="7"/>
        <v/>
      </c>
      <c r="Y15" s="91" t="str">
        <f t="shared" si="7"/>
        <v/>
      </c>
      <c r="Z15" s="91" t="str">
        <f t="shared" si="7"/>
        <v/>
      </c>
      <c r="AA15" s="93" t="str">
        <f t="shared" si="7"/>
        <v/>
      </c>
      <c r="AB15" s="11"/>
      <c r="AC15" s="73"/>
      <c r="AD15"/>
      <c r="AE15" s="156"/>
      <c r="AF15" s="49">
        <v>110</v>
      </c>
      <c r="AG15" s="53" t="s">
        <v>27</v>
      </c>
      <c r="AH15" s="41" t="s">
        <v>24</v>
      </c>
      <c r="AI15" s="98">
        <v>6</v>
      </c>
      <c r="AJ15" s="82">
        <v>20</v>
      </c>
      <c r="AK15" s="101">
        <v>0.57929581703280164</v>
      </c>
      <c r="AM15" s="5" t="str">
        <f t="shared" si="8"/>
        <v/>
      </c>
      <c r="AN15" s="5" t="str">
        <f t="shared" si="9"/>
        <v/>
      </c>
      <c r="AO15" s="5" t="str">
        <f t="shared" si="10"/>
        <v/>
      </c>
      <c r="AP15" s="5" t="str">
        <f t="shared" si="17"/>
        <v/>
      </c>
      <c r="AQ15" s="5" t="str">
        <f t="shared" si="17"/>
        <v/>
      </c>
      <c r="AR15" s="5" t="str">
        <f t="shared" si="17"/>
        <v/>
      </c>
      <c r="AS15" s="5" t="str">
        <f t="shared" si="17"/>
        <v/>
      </c>
      <c r="AT15" s="3" t="str">
        <f t="shared" si="12"/>
        <v/>
      </c>
    </row>
    <row r="16" spans="1:46" ht="20.100000000000001" customHeight="1">
      <c r="A16">
        <v>11</v>
      </c>
      <c r="B16" s="55"/>
      <c r="C16" s="42" t="str">
        <f t="shared" si="2"/>
        <v/>
      </c>
      <c r="D16" s="38" t="str">
        <f t="shared" si="3"/>
        <v/>
      </c>
      <c r="E16" s="82" t="str">
        <f t="shared" si="4"/>
        <v/>
      </c>
      <c r="F16" s="82" t="str">
        <f t="shared" si="5"/>
        <v/>
      </c>
      <c r="G16" s="36"/>
      <c r="H16" s="91" t="str">
        <f t="shared" ref="H16:Q25" si="18">IF(OR(H$4=$AO16,H$4=$AP16,H$4=$AQ16,H$4=$AR16,H$4=$AS16),$AT16,"")</f>
        <v/>
      </c>
      <c r="I16" s="91" t="str">
        <f t="shared" si="18"/>
        <v/>
      </c>
      <c r="J16" s="91" t="str">
        <f t="shared" si="18"/>
        <v/>
      </c>
      <c r="K16" s="91" t="str">
        <f t="shared" si="18"/>
        <v/>
      </c>
      <c r="L16" s="91" t="str">
        <f t="shared" si="18"/>
        <v/>
      </c>
      <c r="M16" s="91" t="str">
        <f t="shared" si="18"/>
        <v/>
      </c>
      <c r="N16" s="91" t="str">
        <f t="shared" si="18"/>
        <v/>
      </c>
      <c r="O16" s="91" t="str">
        <f t="shared" si="18"/>
        <v/>
      </c>
      <c r="P16" s="91" t="str">
        <f t="shared" si="18"/>
        <v/>
      </c>
      <c r="Q16" s="91" t="str">
        <f t="shared" si="18"/>
        <v/>
      </c>
      <c r="R16" s="92" t="str">
        <f t="shared" ref="R16:AA25" si="19">IF(OR(R$4=$AO16,R$4=$AP16,R$4=$AQ16,R$4=$AR16,R$4=$AS16),$AT16,"")</f>
        <v/>
      </c>
      <c r="S16" s="91" t="str">
        <f t="shared" si="19"/>
        <v/>
      </c>
      <c r="T16" s="91" t="str">
        <f t="shared" si="19"/>
        <v/>
      </c>
      <c r="U16" s="91" t="str">
        <f t="shared" si="19"/>
        <v/>
      </c>
      <c r="V16" s="91" t="str">
        <f t="shared" si="19"/>
        <v/>
      </c>
      <c r="W16" s="91" t="str">
        <f t="shared" si="19"/>
        <v/>
      </c>
      <c r="X16" s="91" t="str">
        <f t="shared" si="19"/>
        <v/>
      </c>
      <c r="Y16" s="91" t="str">
        <f t="shared" si="19"/>
        <v/>
      </c>
      <c r="Z16" s="91" t="str">
        <f t="shared" si="19"/>
        <v/>
      </c>
      <c r="AA16" s="93" t="str">
        <f t="shared" si="19"/>
        <v/>
      </c>
      <c r="AB16" s="11"/>
      <c r="AC16" s="73"/>
      <c r="AD16"/>
      <c r="AE16" s="156"/>
      <c r="AF16" s="49">
        <v>111</v>
      </c>
      <c r="AG16" s="53" t="s">
        <v>28</v>
      </c>
      <c r="AH16" s="41" t="s">
        <v>24</v>
      </c>
      <c r="AI16" s="98">
        <v>12</v>
      </c>
      <c r="AJ16" s="82">
        <v>22</v>
      </c>
      <c r="AK16" s="101">
        <v>0.50595535982384143</v>
      </c>
      <c r="AM16" s="5" t="str">
        <f t="shared" si="8"/>
        <v/>
      </c>
      <c r="AN16" s="5" t="str">
        <f t="shared" si="9"/>
        <v/>
      </c>
      <c r="AO16" s="5" t="str">
        <f t="shared" si="10"/>
        <v/>
      </c>
      <c r="AP16" s="5" t="str">
        <f t="shared" si="17"/>
        <v/>
      </c>
      <c r="AQ16" s="5" t="str">
        <f t="shared" si="17"/>
        <v/>
      </c>
      <c r="AR16" s="5" t="str">
        <f t="shared" si="17"/>
        <v/>
      </c>
      <c r="AS16" s="5" t="str">
        <f t="shared" si="17"/>
        <v/>
      </c>
      <c r="AT16" s="3" t="str">
        <f t="shared" si="12"/>
        <v/>
      </c>
    </row>
    <row r="17" spans="1:46" ht="20.100000000000001" customHeight="1">
      <c r="A17">
        <v>12</v>
      </c>
      <c r="B17" s="55"/>
      <c r="C17" s="42" t="str">
        <f t="shared" si="2"/>
        <v/>
      </c>
      <c r="D17" s="38" t="str">
        <f t="shared" si="3"/>
        <v/>
      </c>
      <c r="E17" s="82" t="str">
        <f t="shared" si="4"/>
        <v/>
      </c>
      <c r="F17" s="82" t="str">
        <f t="shared" si="5"/>
        <v/>
      </c>
      <c r="G17" s="36"/>
      <c r="H17" s="91" t="str">
        <f t="shared" si="18"/>
        <v/>
      </c>
      <c r="I17" s="91" t="str">
        <f t="shared" si="18"/>
        <v/>
      </c>
      <c r="J17" s="91" t="str">
        <f t="shared" si="18"/>
        <v/>
      </c>
      <c r="K17" s="91" t="str">
        <f t="shared" si="18"/>
        <v/>
      </c>
      <c r="L17" s="91" t="str">
        <f t="shared" si="18"/>
        <v/>
      </c>
      <c r="M17" s="91" t="str">
        <f t="shared" si="18"/>
        <v/>
      </c>
      <c r="N17" s="91" t="str">
        <f t="shared" si="18"/>
        <v/>
      </c>
      <c r="O17" s="91" t="str">
        <f t="shared" si="18"/>
        <v/>
      </c>
      <c r="P17" s="91" t="str">
        <f t="shared" si="18"/>
        <v/>
      </c>
      <c r="Q17" s="91" t="str">
        <f t="shared" si="18"/>
        <v/>
      </c>
      <c r="R17" s="92" t="str">
        <f t="shared" si="19"/>
        <v/>
      </c>
      <c r="S17" s="91" t="str">
        <f t="shared" si="19"/>
        <v/>
      </c>
      <c r="T17" s="91" t="str">
        <f t="shared" si="19"/>
        <v/>
      </c>
      <c r="U17" s="91" t="str">
        <f t="shared" si="19"/>
        <v/>
      </c>
      <c r="V17" s="91" t="str">
        <f t="shared" si="19"/>
        <v/>
      </c>
      <c r="W17" s="91" t="str">
        <f t="shared" si="19"/>
        <v/>
      </c>
      <c r="X17" s="91" t="str">
        <f t="shared" si="19"/>
        <v/>
      </c>
      <c r="Y17" s="91" t="str">
        <f t="shared" si="19"/>
        <v/>
      </c>
      <c r="Z17" s="91" t="str">
        <f t="shared" si="19"/>
        <v/>
      </c>
      <c r="AA17" s="93" t="str">
        <f t="shared" si="19"/>
        <v/>
      </c>
      <c r="AB17" s="11"/>
      <c r="AC17" s="73"/>
      <c r="AD17"/>
      <c r="AE17" s="156"/>
      <c r="AF17" s="49">
        <v>112</v>
      </c>
      <c r="AG17" s="53" t="s">
        <v>29</v>
      </c>
      <c r="AH17" s="41" t="s">
        <v>24</v>
      </c>
      <c r="AI17" s="98">
        <v>12</v>
      </c>
      <c r="AJ17" s="82">
        <v>25</v>
      </c>
      <c r="AK17" s="101">
        <v>0.18413214189006227</v>
      </c>
      <c r="AM17" s="5" t="str">
        <f t="shared" si="8"/>
        <v/>
      </c>
      <c r="AN17" s="5" t="str">
        <f t="shared" si="9"/>
        <v/>
      </c>
      <c r="AO17" s="5" t="str">
        <f t="shared" si="10"/>
        <v/>
      </c>
      <c r="AP17" s="5" t="str">
        <f t="shared" si="17"/>
        <v/>
      </c>
      <c r="AQ17" s="5" t="str">
        <f t="shared" si="17"/>
        <v/>
      </c>
      <c r="AR17" s="5" t="str">
        <f t="shared" si="17"/>
        <v/>
      </c>
      <c r="AS17" s="5" t="str">
        <f t="shared" si="17"/>
        <v/>
      </c>
      <c r="AT17" s="3" t="str">
        <f t="shared" si="12"/>
        <v/>
      </c>
    </row>
    <row r="18" spans="1:46" ht="20.100000000000001" customHeight="1">
      <c r="A18">
        <v>13</v>
      </c>
      <c r="B18" s="55"/>
      <c r="C18" s="42" t="str">
        <f t="shared" si="2"/>
        <v/>
      </c>
      <c r="D18" s="38" t="str">
        <f t="shared" si="3"/>
        <v/>
      </c>
      <c r="E18" s="82" t="str">
        <f t="shared" si="4"/>
        <v/>
      </c>
      <c r="F18" s="82" t="str">
        <f t="shared" si="5"/>
        <v/>
      </c>
      <c r="G18" s="36"/>
      <c r="H18" s="91" t="str">
        <f t="shared" si="18"/>
        <v/>
      </c>
      <c r="I18" s="91" t="str">
        <f t="shared" si="18"/>
        <v/>
      </c>
      <c r="J18" s="91" t="str">
        <f t="shared" si="18"/>
        <v/>
      </c>
      <c r="K18" s="91" t="str">
        <f t="shared" si="18"/>
        <v/>
      </c>
      <c r="L18" s="91" t="str">
        <f t="shared" si="18"/>
        <v/>
      </c>
      <c r="M18" s="91" t="str">
        <f t="shared" si="18"/>
        <v/>
      </c>
      <c r="N18" s="91" t="str">
        <f t="shared" si="18"/>
        <v/>
      </c>
      <c r="O18" s="91" t="str">
        <f t="shared" si="18"/>
        <v/>
      </c>
      <c r="P18" s="91" t="str">
        <f t="shared" si="18"/>
        <v/>
      </c>
      <c r="Q18" s="91" t="str">
        <f t="shared" si="18"/>
        <v/>
      </c>
      <c r="R18" s="92" t="str">
        <f t="shared" si="19"/>
        <v/>
      </c>
      <c r="S18" s="91" t="str">
        <f t="shared" si="19"/>
        <v/>
      </c>
      <c r="T18" s="91" t="str">
        <f t="shared" si="19"/>
        <v/>
      </c>
      <c r="U18" s="91" t="str">
        <f t="shared" si="19"/>
        <v/>
      </c>
      <c r="V18" s="91" t="str">
        <f t="shared" si="19"/>
        <v/>
      </c>
      <c r="W18" s="91" t="str">
        <f t="shared" si="19"/>
        <v/>
      </c>
      <c r="X18" s="91" t="str">
        <f t="shared" si="19"/>
        <v/>
      </c>
      <c r="Y18" s="91" t="str">
        <f t="shared" si="19"/>
        <v/>
      </c>
      <c r="Z18" s="91" t="str">
        <f t="shared" si="19"/>
        <v/>
      </c>
      <c r="AA18" s="93" t="str">
        <f t="shared" si="19"/>
        <v/>
      </c>
      <c r="AB18" s="11"/>
      <c r="AC18" s="73"/>
      <c r="AD18"/>
      <c r="AE18" s="156"/>
      <c r="AF18" s="49">
        <v>113</v>
      </c>
      <c r="AG18" s="53" t="s">
        <v>30</v>
      </c>
      <c r="AH18" s="41" t="s">
        <v>22</v>
      </c>
      <c r="AI18" s="98">
        <v>35</v>
      </c>
      <c r="AJ18" s="82">
        <v>21</v>
      </c>
      <c r="AK18" s="101">
        <v>0.49994552843022005</v>
      </c>
      <c r="AM18" s="5" t="str">
        <f t="shared" si="8"/>
        <v/>
      </c>
      <c r="AN18" s="5" t="str">
        <f t="shared" si="9"/>
        <v/>
      </c>
      <c r="AO18" s="5" t="str">
        <f t="shared" si="10"/>
        <v/>
      </c>
      <c r="AP18" s="5" t="str">
        <f t="shared" si="17"/>
        <v/>
      </c>
      <c r="AQ18" s="5" t="str">
        <f t="shared" si="17"/>
        <v/>
      </c>
      <c r="AR18" s="5" t="str">
        <f t="shared" si="17"/>
        <v/>
      </c>
      <c r="AS18" s="5" t="str">
        <f t="shared" si="17"/>
        <v/>
      </c>
      <c r="AT18" s="3" t="str">
        <f t="shared" si="12"/>
        <v/>
      </c>
    </row>
    <row r="19" spans="1:46" ht="20.100000000000001" customHeight="1">
      <c r="A19">
        <v>14</v>
      </c>
      <c r="B19" s="55"/>
      <c r="C19" s="42" t="str">
        <f t="shared" si="2"/>
        <v/>
      </c>
      <c r="D19" s="38" t="str">
        <f t="shared" si="3"/>
        <v/>
      </c>
      <c r="E19" s="82" t="str">
        <f t="shared" si="4"/>
        <v/>
      </c>
      <c r="F19" s="82" t="str">
        <f t="shared" si="5"/>
        <v/>
      </c>
      <c r="G19" s="36"/>
      <c r="H19" s="91" t="str">
        <f t="shared" si="18"/>
        <v/>
      </c>
      <c r="I19" s="91" t="str">
        <f t="shared" si="18"/>
        <v/>
      </c>
      <c r="J19" s="91" t="str">
        <f t="shared" si="18"/>
        <v/>
      </c>
      <c r="K19" s="91" t="str">
        <f t="shared" si="18"/>
        <v/>
      </c>
      <c r="L19" s="91" t="str">
        <f t="shared" si="18"/>
        <v/>
      </c>
      <c r="M19" s="91" t="str">
        <f t="shared" si="18"/>
        <v/>
      </c>
      <c r="N19" s="91" t="str">
        <f t="shared" si="18"/>
        <v/>
      </c>
      <c r="O19" s="91" t="str">
        <f t="shared" si="18"/>
        <v/>
      </c>
      <c r="P19" s="91" t="str">
        <f t="shared" si="18"/>
        <v/>
      </c>
      <c r="Q19" s="91" t="str">
        <f t="shared" si="18"/>
        <v/>
      </c>
      <c r="R19" s="92" t="str">
        <f t="shared" si="19"/>
        <v/>
      </c>
      <c r="S19" s="91" t="str">
        <f t="shared" si="19"/>
        <v/>
      </c>
      <c r="T19" s="91" t="str">
        <f t="shared" si="19"/>
        <v/>
      </c>
      <c r="U19" s="91" t="str">
        <f t="shared" si="19"/>
        <v/>
      </c>
      <c r="V19" s="91" t="str">
        <f t="shared" si="19"/>
        <v/>
      </c>
      <c r="W19" s="91" t="str">
        <f t="shared" si="19"/>
        <v/>
      </c>
      <c r="X19" s="91" t="str">
        <f t="shared" si="19"/>
        <v/>
      </c>
      <c r="Y19" s="91" t="str">
        <f t="shared" si="19"/>
        <v/>
      </c>
      <c r="Z19" s="91" t="str">
        <f t="shared" si="19"/>
        <v/>
      </c>
      <c r="AA19" s="93" t="str">
        <f t="shared" si="19"/>
        <v/>
      </c>
      <c r="AB19" s="11"/>
      <c r="AC19" s="73"/>
      <c r="AD19"/>
      <c r="AE19" s="156"/>
      <c r="AF19" s="49">
        <v>114</v>
      </c>
      <c r="AG19" s="53" t="s">
        <v>31</v>
      </c>
      <c r="AH19" s="41" t="s">
        <v>22</v>
      </c>
      <c r="AI19" s="98">
        <v>30</v>
      </c>
      <c r="AJ19" s="82">
        <v>20</v>
      </c>
      <c r="AK19" s="101">
        <v>0.69130768464652492</v>
      </c>
      <c r="AM19" s="5" t="str">
        <f t="shared" si="8"/>
        <v/>
      </c>
      <c r="AN19" s="5" t="str">
        <f t="shared" si="9"/>
        <v/>
      </c>
      <c r="AO19" s="5" t="str">
        <f t="shared" si="10"/>
        <v/>
      </c>
      <c r="AP19" s="5" t="str">
        <f t="shared" si="17"/>
        <v/>
      </c>
      <c r="AQ19" s="5" t="str">
        <f t="shared" si="17"/>
        <v/>
      </c>
      <c r="AR19" s="5" t="str">
        <f t="shared" si="17"/>
        <v/>
      </c>
      <c r="AS19" s="5" t="str">
        <f t="shared" si="17"/>
        <v/>
      </c>
      <c r="AT19" s="3" t="str">
        <f t="shared" si="12"/>
        <v/>
      </c>
    </row>
    <row r="20" spans="1:46" ht="20.100000000000001" customHeight="1">
      <c r="A20">
        <v>15</v>
      </c>
      <c r="B20" s="55"/>
      <c r="C20" s="42" t="str">
        <f t="shared" si="2"/>
        <v/>
      </c>
      <c r="D20" s="38" t="str">
        <f t="shared" si="3"/>
        <v/>
      </c>
      <c r="E20" s="82" t="str">
        <f t="shared" si="4"/>
        <v/>
      </c>
      <c r="F20" s="82" t="str">
        <f t="shared" si="5"/>
        <v/>
      </c>
      <c r="G20" s="36"/>
      <c r="H20" s="91" t="str">
        <f t="shared" si="18"/>
        <v/>
      </c>
      <c r="I20" s="91" t="str">
        <f t="shared" si="18"/>
        <v/>
      </c>
      <c r="J20" s="91" t="str">
        <f t="shared" si="18"/>
        <v/>
      </c>
      <c r="K20" s="91" t="str">
        <f t="shared" si="18"/>
        <v/>
      </c>
      <c r="L20" s="91" t="str">
        <f t="shared" si="18"/>
        <v/>
      </c>
      <c r="M20" s="91" t="str">
        <f t="shared" si="18"/>
        <v/>
      </c>
      <c r="N20" s="91" t="str">
        <f t="shared" si="18"/>
        <v/>
      </c>
      <c r="O20" s="91" t="str">
        <f t="shared" si="18"/>
        <v/>
      </c>
      <c r="P20" s="91" t="str">
        <f t="shared" si="18"/>
        <v/>
      </c>
      <c r="Q20" s="91" t="str">
        <f t="shared" si="18"/>
        <v/>
      </c>
      <c r="R20" s="92" t="str">
        <f t="shared" si="19"/>
        <v/>
      </c>
      <c r="S20" s="91" t="str">
        <f t="shared" si="19"/>
        <v/>
      </c>
      <c r="T20" s="91" t="str">
        <f t="shared" si="19"/>
        <v/>
      </c>
      <c r="U20" s="91" t="str">
        <f t="shared" si="19"/>
        <v/>
      </c>
      <c r="V20" s="91" t="str">
        <f t="shared" si="19"/>
        <v/>
      </c>
      <c r="W20" s="91" t="str">
        <f t="shared" si="19"/>
        <v/>
      </c>
      <c r="X20" s="91" t="str">
        <f t="shared" si="19"/>
        <v/>
      </c>
      <c r="Y20" s="91" t="str">
        <f t="shared" si="19"/>
        <v/>
      </c>
      <c r="Z20" s="91" t="str">
        <f t="shared" si="19"/>
        <v/>
      </c>
      <c r="AA20" s="93" t="str">
        <f t="shared" si="19"/>
        <v/>
      </c>
      <c r="AB20" s="11"/>
      <c r="AC20" s="73"/>
      <c r="AD20"/>
      <c r="AE20" s="156"/>
      <c r="AF20" s="49">
        <v>115</v>
      </c>
      <c r="AG20" s="53" t="s">
        <v>32</v>
      </c>
      <c r="AH20" s="41" t="s">
        <v>22</v>
      </c>
      <c r="AI20" s="98">
        <v>25</v>
      </c>
      <c r="AJ20" s="82">
        <v>29</v>
      </c>
      <c r="AK20" s="101">
        <v>0.22075055187637968</v>
      </c>
      <c r="AM20" s="5" t="str">
        <f t="shared" si="8"/>
        <v/>
      </c>
      <c r="AN20" s="5" t="str">
        <f t="shared" si="9"/>
        <v/>
      </c>
      <c r="AO20" s="5" t="str">
        <f t="shared" si="10"/>
        <v/>
      </c>
      <c r="AP20" s="5" t="str">
        <f t="shared" si="17"/>
        <v/>
      </c>
      <c r="AQ20" s="5" t="str">
        <f t="shared" si="17"/>
        <v/>
      </c>
      <c r="AR20" s="5" t="str">
        <f t="shared" si="17"/>
        <v/>
      </c>
      <c r="AS20" s="5" t="str">
        <f t="shared" si="17"/>
        <v/>
      </c>
      <c r="AT20" s="3" t="str">
        <f t="shared" si="12"/>
        <v/>
      </c>
    </row>
    <row r="21" spans="1:46" ht="20.100000000000001" customHeight="1">
      <c r="A21">
        <v>16</v>
      </c>
      <c r="B21" s="55"/>
      <c r="C21" s="42" t="str">
        <f t="shared" si="2"/>
        <v/>
      </c>
      <c r="D21" s="38" t="str">
        <f t="shared" si="3"/>
        <v/>
      </c>
      <c r="E21" s="82" t="str">
        <f t="shared" si="4"/>
        <v/>
      </c>
      <c r="F21" s="82" t="str">
        <f t="shared" si="5"/>
        <v/>
      </c>
      <c r="G21" s="36"/>
      <c r="H21" s="91" t="str">
        <f t="shared" si="18"/>
        <v/>
      </c>
      <c r="I21" s="91" t="str">
        <f t="shared" si="18"/>
        <v/>
      </c>
      <c r="J21" s="91" t="str">
        <f t="shared" si="18"/>
        <v/>
      </c>
      <c r="K21" s="91" t="str">
        <f t="shared" si="18"/>
        <v/>
      </c>
      <c r="L21" s="91" t="str">
        <f t="shared" si="18"/>
        <v/>
      </c>
      <c r="M21" s="91" t="str">
        <f t="shared" si="18"/>
        <v/>
      </c>
      <c r="N21" s="91" t="str">
        <f t="shared" si="18"/>
        <v/>
      </c>
      <c r="O21" s="91" t="str">
        <f t="shared" si="18"/>
        <v/>
      </c>
      <c r="P21" s="91" t="str">
        <f t="shared" si="18"/>
        <v/>
      </c>
      <c r="Q21" s="91" t="str">
        <f t="shared" si="18"/>
        <v/>
      </c>
      <c r="R21" s="92" t="str">
        <f t="shared" si="19"/>
        <v/>
      </c>
      <c r="S21" s="91" t="str">
        <f t="shared" si="19"/>
        <v/>
      </c>
      <c r="T21" s="91" t="str">
        <f t="shared" si="19"/>
        <v/>
      </c>
      <c r="U21" s="91" t="str">
        <f t="shared" si="19"/>
        <v/>
      </c>
      <c r="V21" s="91" t="str">
        <f t="shared" si="19"/>
        <v/>
      </c>
      <c r="W21" s="91" t="str">
        <f t="shared" si="19"/>
        <v/>
      </c>
      <c r="X21" s="91" t="str">
        <f t="shared" si="19"/>
        <v/>
      </c>
      <c r="Y21" s="91" t="str">
        <f t="shared" si="19"/>
        <v/>
      </c>
      <c r="Z21" s="91" t="str">
        <f t="shared" si="19"/>
        <v/>
      </c>
      <c r="AA21" s="93" t="str">
        <f t="shared" si="19"/>
        <v/>
      </c>
      <c r="AB21" s="11"/>
      <c r="AC21" s="73"/>
      <c r="AD21"/>
      <c r="AE21" s="156"/>
      <c r="AF21" s="49">
        <v>116</v>
      </c>
      <c r="AG21" s="53" t="s">
        <v>33</v>
      </c>
      <c r="AH21" s="41" t="s">
        <v>34</v>
      </c>
      <c r="AI21" s="98">
        <v>50</v>
      </c>
      <c r="AJ21" s="82">
        <v>26</v>
      </c>
      <c r="AK21" s="101">
        <v>1.1961552153791384</v>
      </c>
      <c r="AM21" s="5" t="str">
        <f t="shared" si="8"/>
        <v/>
      </c>
      <c r="AN21" s="5" t="str">
        <f t="shared" si="9"/>
        <v/>
      </c>
      <c r="AO21" s="5" t="str">
        <f t="shared" si="10"/>
        <v/>
      </c>
      <c r="AP21" s="5" t="str">
        <f t="shared" si="17"/>
        <v/>
      </c>
      <c r="AQ21" s="5" t="str">
        <f t="shared" si="17"/>
        <v/>
      </c>
      <c r="AR21" s="5" t="str">
        <f t="shared" si="17"/>
        <v/>
      </c>
      <c r="AS21" s="5" t="str">
        <f t="shared" si="17"/>
        <v/>
      </c>
      <c r="AT21" s="3" t="str">
        <f t="shared" si="12"/>
        <v/>
      </c>
    </row>
    <row r="22" spans="1:46" ht="20.100000000000001" customHeight="1">
      <c r="A22">
        <v>17</v>
      </c>
      <c r="B22" s="55"/>
      <c r="C22" s="42" t="str">
        <f t="shared" si="2"/>
        <v/>
      </c>
      <c r="D22" s="38" t="str">
        <f t="shared" si="3"/>
        <v/>
      </c>
      <c r="E22" s="82" t="str">
        <f t="shared" si="4"/>
        <v/>
      </c>
      <c r="F22" s="82" t="str">
        <f t="shared" si="5"/>
        <v/>
      </c>
      <c r="G22" s="36"/>
      <c r="H22" s="91" t="str">
        <f t="shared" si="18"/>
        <v/>
      </c>
      <c r="I22" s="91" t="str">
        <f t="shared" si="18"/>
        <v/>
      </c>
      <c r="J22" s="91" t="str">
        <f t="shared" si="18"/>
        <v/>
      </c>
      <c r="K22" s="91" t="str">
        <f t="shared" si="18"/>
        <v/>
      </c>
      <c r="L22" s="91" t="str">
        <f t="shared" si="18"/>
        <v/>
      </c>
      <c r="M22" s="91" t="str">
        <f t="shared" si="18"/>
        <v/>
      </c>
      <c r="N22" s="91" t="str">
        <f t="shared" si="18"/>
        <v/>
      </c>
      <c r="O22" s="91" t="str">
        <f t="shared" si="18"/>
        <v/>
      </c>
      <c r="P22" s="91" t="str">
        <f t="shared" si="18"/>
        <v/>
      </c>
      <c r="Q22" s="91" t="str">
        <f t="shared" si="18"/>
        <v/>
      </c>
      <c r="R22" s="92" t="str">
        <f t="shared" si="19"/>
        <v/>
      </c>
      <c r="S22" s="91" t="str">
        <f t="shared" si="19"/>
        <v/>
      </c>
      <c r="T22" s="91" t="str">
        <f t="shared" si="19"/>
        <v/>
      </c>
      <c r="U22" s="91" t="str">
        <f t="shared" si="19"/>
        <v/>
      </c>
      <c r="V22" s="91" t="str">
        <f t="shared" si="19"/>
        <v/>
      </c>
      <c r="W22" s="91" t="str">
        <f t="shared" si="19"/>
        <v/>
      </c>
      <c r="X22" s="91" t="str">
        <f t="shared" si="19"/>
        <v/>
      </c>
      <c r="Y22" s="91" t="str">
        <f t="shared" si="19"/>
        <v/>
      </c>
      <c r="Z22" s="91" t="str">
        <f t="shared" si="19"/>
        <v/>
      </c>
      <c r="AA22" s="93" t="str">
        <f t="shared" si="19"/>
        <v/>
      </c>
      <c r="AB22" s="11"/>
      <c r="AC22" s="73"/>
      <c r="AD22"/>
      <c r="AE22" s="156"/>
      <c r="AF22" s="49">
        <v>117</v>
      </c>
      <c r="AG22" s="53" t="s">
        <v>35</v>
      </c>
      <c r="AH22" s="41" t="s">
        <v>22</v>
      </c>
      <c r="AI22" s="98">
        <v>12</v>
      </c>
      <c r="AJ22" s="82">
        <v>23</v>
      </c>
      <c r="AK22" s="101">
        <v>0.16815034619188921</v>
      </c>
      <c r="AM22" s="5" t="str">
        <f t="shared" si="8"/>
        <v/>
      </c>
      <c r="AN22" s="5" t="str">
        <f t="shared" si="9"/>
        <v/>
      </c>
      <c r="AO22" s="5" t="str">
        <f t="shared" si="10"/>
        <v/>
      </c>
      <c r="AP22" s="5" t="str">
        <f t="shared" si="17"/>
        <v/>
      </c>
      <c r="AQ22" s="5" t="str">
        <f t="shared" si="17"/>
        <v/>
      </c>
      <c r="AR22" s="5" t="str">
        <f t="shared" si="17"/>
        <v/>
      </c>
      <c r="AS22" s="5" t="str">
        <f t="shared" si="17"/>
        <v/>
      </c>
      <c r="AT22" s="3" t="str">
        <f t="shared" si="12"/>
        <v/>
      </c>
    </row>
    <row r="23" spans="1:46" ht="20.100000000000001" customHeight="1">
      <c r="A23">
        <v>18</v>
      </c>
      <c r="B23" s="55"/>
      <c r="C23" s="42" t="str">
        <f t="shared" si="2"/>
        <v/>
      </c>
      <c r="D23" s="38" t="str">
        <f t="shared" si="3"/>
        <v/>
      </c>
      <c r="E23" s="82" t="str">
        <f t="shared" si="4"/>
        <v/>
      </c>
      <c r="F23" s="82" t="str">
        <f t="shared" si="5"/>
        <v/>
      </c>
      <c r="G23" s="36"/>
      <c r="H23" s="91" t="str">
        <f t="shared" si="18"/>
        <v/>
      </c>
      <c r="I23" s="91" t="str">
        <f t="shared" si="18"/>
        <v/>
      </c>
      <c r="J23" s="91" t="str">
        <f t="shared" si="18"/>
        <v/>
      </c>
      <c r="K23" s="91" t="str">
        <f t="shared" si="18"/>
        <v/>
      </c>
      <c r="L23" s="91" t="str">
        <f t="shared" si="18"/>
        <v/>
      </c>
      <c r="M23" s="91" t="str">
        <f t="shared" si="18"/>
        <v/>
      </c>
      <c r="N23" s="91" t="str">
        <f t="shared" si="18"/>
        <v/>
      </c>
      <c r="O23" s="91" t="str">
        <f t="shared" si="18"/>
        <v/>
      </c>
      <c r="P23" s="91" t="str">
        <f t="shared" si="18"/>
        <v/>
      </c>
      <c r="Q23" s="91" t="str">
        <f t="shared" si="18"/>
        <v/>
      </c>
      <c r="R23" s="92" t="str">
        <f t="shared" si="19"/>
        <v/>
      </c>
      <c r="S23" s="91" t="str">
        <f t="shared" si="19"/>
        <v/>
      </c>
      <c r="T23" s="91" t="str">
        <f t="shared" si="19"/>
        <v/>
      </c>
      <c r="U23" s="91" t="str">
        <f t="shared" si="19"/>
        <v/>
      </c>
      <c r="V23" s="91" t="str">
        <f t="shared" si="19"/>
        <v/>
      </c>
      <c r="W23" s="91" t="str">
        <f t="shared" si="19"/>
        <v/>
      </c>
      <c r="X23" s="91" t="str">
        <f t="shared" si="19"/>
        <v/>
      </c>
      <c r="Y23" s="91" t="str">
        <f t="shared" si="19"/>
        <v/>
      </c>
      <c r="Z23" s="91" t="str">
        <f t="shared" si="19"/>
        <v/>
      </c>
      <c r="AA23" s="93" t="str">
        <f t="shared" si="19"/>
        <v/>
      </c>
      <c r="AB23" s="11"/>
      <c r="AC23" s="73"/>
      <c r="AD23"/>
      <c r="AE23" s="156"/>
      <c r="AF23" s="49">
        <v>118</v>
      </c>
      <c r="AG23" s="53" t="s">
        <v>36</v>
      </c>
      <c r="AH23" s="41" t="s">
        <v>34</v>
      </c>
      <c r="AI23" s="98">
        <v>50</v>
      </c>
      <c r="AJ23" s="82">
        <v>25</v>
      </c>
      <c r="AK23" s="101">
        <v>1.5390103581368986</v>
      </c>
      <c r="AM23" s="5" t="str">
        <f t="shared" si="8"/>
        <v/>
      </c>
      <c r="AN23" s="5" t="str">
        <f t="shared" si="9"/>
        <v/>
      </c>
      <c r="AO23" s="5" t="str">
        <f t="shared" si="10"/>
        <v/>
      </c>
      <c r="AP23" s="5" t="str">
        <f t="shared" si="17"/>
        <v/>
      </c>
      <c r="AQ23" s="5" t="str">
        <f t="shared" si="17"/>
        <v/>
      </c>
      <c r="AR23" s="5" t="str">
        <f t="shared" si="17"/>
        <v/>
      </c>
      <c r="AS23" s="5" t="str">
        <f t="shared" si="17"/>
        <v/>
      </c>
      <c r="AT23" s="3" t="str">
        <f t="shared" si="12"/>
        <v/>
      </c>
    </row>
    <row r="24" spans="1:46" ht="20.100000000000001" customHeight="1">
      <c r="A24">
        <v>19</v>
      </c>
      <c r="B24" s="55"/>
      <c r="C24" s="42" t="str">
        <f t="shared" si="2"/>
        <v/>
      </c>
      <c r="D24" s="38" t="str">
        <f t="shared" si="3"/>
        <v/>
      </c>
      <c r="E24" s="82" t="str">
        <f t="shared" si="4"/>
        <v/>
      </c>
      <c r="F24" s="82" t="str">
        <f t="shared" si="5"/>
        <v/>
      </c>
      <c r="G24" s="36"/>
      <c r="H24" s="91" t="str">
        <f t="shared" si="18"/>
        <v/>
      </c>
      <c r="I24" s="91" t="str">
        <f t="shared" si="18"/>
        <v/>
      </c>
      <c r="J24" s="91" t="str">
        <f t="shared" si="18"/>
        <v/>
      </c>
      <c r="K24" s="91" t="str">
        <f t="shared" si="18"/>
        <v/>
      </c>
      <c r="L24" s="91" t="str">
        <f t="shared" si="18"/>
        <v/>
      </c>
      <c r="M24" s="91" t="str">
        <f t="shared" si="18"/>
        <v/>
      </c>
      <c r="N24" s="91" t="str">
        <f t="shared" si="18"/>
        <v/>
      </c>
      <c r="O24" s="91" t="str">
        <f t="shared" si="18"/>
        <v/>
      </c>
      <c r="P24" s="91" t="str">
        <f t="shared" si="18"/>
        <v/>
      </c>
      <c r="Q24" s="91" t="str">
        <f t="shared" si="18"/>
        <v/>
      </c>
      <c r="R24" s="92" t="str">
        <f t="shared" si="19"/>
        <v/>
      </c>
      <c r="S24" s="91" t="str">
        <f t="shared" si="19"/>
        <v/>
      </c>
      <c r="T24" s="91" t="str">
        <f t="shared" si="19"/>
        <v/>
      </c>
      <c r="U24" s="91" t="str">
        <f t="shared" si="19"/>
        <v/>
      </c>
      <c r="V24" s="91" t="str">
        <f t="shared" si="19"/>
        <v/>
      </c>
      <c r="W24" s="91" t="str">
        <f t="shared" si="19"/>
        <v/>
      </c>
      <c r="X24" s="91" t="str">
        <f t="shared" si="19"/>
        <v/>
      </c>
      <c r="Y24" s="91" t="str">
        <f t="shared" si="19"/>
        <v/>
      </c>
      <c r="Z24" s="91" t="str">
        <f t="shared" si="19"/>
        <v/>
      </c>
      <c r="AA24" s="93" t="str">
        <f t="shared" si="19"/>
        <v/>
      </c>
      <c r="AB24" s="11"/>
      <c r="AC24" s="73"/>
      <c r="AD24"/>
      <c r="AE24" s="156"/>
      <c r="AF24" s="49">
        <v>119</v>
      </c>
      <c r="AG24" s="53" t="s">
        <v>37</v>
      </c>
      <c r="AH24" s="41" t="s">
        <v>34</v>
      </c>
      <c r="AI24" s="98">
        <v>50</v>
      </c>
      <c r="AJ24" s="82">
        <v>27</v>
      </c>
      <c r="AK24" s="101">
        <v>1.3385292347866415</v>
      </c>
      <c r="AM24" s="5" t="str">
        <f t="shared" si="8"/>
        <v/>
      </c>
      <c r="AN24" s="5" t="str">
        <f t="shared" si="9"/>
        <v/>
      </c>
      <c r="AO24" s="5" t="str">
        <f t="shared" si="10"/>
        <v/>
      </c>
      <c r="AP24" s="5" t="str">
        <f t="shared" si="17"/>
        <v/>
      </c>
      <c r="AQ24" s="5" t="str">
        <f t="shared" si="17"/>
        <v/>
      </c>
      <c r="AR24" s="5" t="str">
        <f t="shared" si="17"/>
        <v/>
      </c>
      <c r="AS24" s="5" t="str">
        <f t="shared" si="17"/>
        <v/>
      </c>
      <c r="AT24" s="3" t="str">
        <f t="shared" si="12"/>
        <v/>
      </c>
    </row>
    <row r="25" spans="1:46" ht="20.100000000000001" customHeight="1">
      <c r="A25">
        <v>20</v>
      </c>
      <c r="B25" s="55"/>
      <c r="C25" s="42" t="str">
        <f t="shared" si="2"/>
        <v/>
      </c>
      <c r="D25" s="38" t="str">
        <f t="shared" si="3"/>
        <v/>
      </c>
      <c r="E25" s="82" t="str">
        <f t="shared" si="4"/>
        <v/>
      </c>
      <c r="F25" s="82" t="str">
        <f t="shared" si="5"/>
        <v/>
      </c>
      <c r="G25" s="36"/>
      <c r="H25" s="91" t="str">
        <f t="shared" si="18"/>
        <v/>
      </c>
      <c r="I25" s="91" t="str">
        <f t="shared" si="18"/>
        <v/>
      </c>
      <c r="J25" s="91" t="str">
        <f t="shared" si="18"/>
        <v/>
      </c>
      <c r="K25" s="91" t="str">
        <f t="shared" si="18"/>
        <v/>
      </c>
      <c r="L25" s="91" t="str">
        <f t="shared" si="18"/>
        <v/>
      </c>
      <c r="M25" s="91" t="str">
        <f t="shared" si="18"/>
        <v/>
      </c>
      <c r="N25" s="91" t="str">
        <f t="shared" si="18"/>
        <v/>
      </c>
      <c r="O25" s="91" t="str">
        <f t="shared" si="18"/>
        <v/>
      </c>
      <c r="P25" s="91" t="str">
        <f t="shared" si="18"/>
        <v/>
      </c>
      <c r="Q25" s="91" t="str">
        <f t="shared" si="18"/>
        <v/>
      </c>
      <c r="R25" s="92" t="str">
        <f t="shared" si="19"/>
        <v/>
      </c>
      <c r="S25" s="91" t="str">
        <f t="shared" si="19"/>
        <v/>
      </c>
      <c r="T25" s="91" t="str">
        <f t="shared" si="19"/>
        <v/>
      </c>
      <c r="U25" s="91" t="str">
        <f t="shared" si="19"/>
        <v/>
      </c>
      <c r="V25" s="91" t="str">
        <f t="shared" si="19"/>
        <v/>
      </c>
      <c r="W25" s="91" t="str">
        <f t="shared" si="19"/>
        <v/>
      </c>
      <c r="X25" s="91" t="str">
        <f t="shared" si="19"/>
        <v/>
      </c>
      <c r="Y25" s="91" t="str">
        <f t="shared" si="19"/>
        <v/>
      </c>
      <c r="Z25" s="91" t="str">
        <f t="shared" si="19"/>
        <v/>
      </c>
      <c r="AA25" s="93" t="str">
        <f t="shared" si="19"/>
        <v/>
      </c>
      <c r="AB25" s="11"/>
      <c r="AC25" s="73"/>
      <c r="AD25"/>
      <c r="AE25" s="156"/>
      <c r="AF25" s="49">
        <v>120</v>
      </c>
      <c r="AG25" s="53" t="s">
        <v>38</v>
      </c>
      <c r="AH25" s="41" t="s">
        <v>34</v>
      </c>
      <c r="AI25" s="98">
        <v>50</v>
      </c>
      <c r="AJ25" s="82">
        <v>29</v>
      </c>
      <c r="AK25" s="101">
        <v>5.5890302590810208</v>
      </c>
      <c r="AM25" s="5" t="str">
        <f t="shared" si="8"/>
        <v/>
      </c>
      <c r="AN25" s="5" t="str">
        <f t="shared" si="9"/>
        <v/>
      </c>
      <c r="AO25" s="5" t="str">
        <f t="shared" si="10"/>
        <v/>
      </c>
      <c r="AP25" s="5" t="str">
        <f t="shared" ref="AP25:AS25" si="20">IF(AM25="","",AO25+$AM25)</f>
        <v/>
      </c>
      <c r="AQ25" s="5" t="str">
        <f t="shared" si="20"/>
        <v/>
      </c>
      <c r="AR25" s="5" t="str">
        <f t="shared" si="20"/>
        <v/>
      </c>
      <c r="AS25" s="5" t="str">
        <f t="shared" si="20"/>
        <v/>
      </c>
      <c r="AT25" s="3" t="str">
        <f t="shared" si="12"/>
        <v/>
      </c>
    </row>
    <row r="26" spans="1:46" ht="20.100000000000001" customHeight="1">
      <c r="A26">
        <v>21</v>
      </c>
      <c r="B26" s="55"/>
      <c r="C26" s="42" t="str">
        <f t="shared" si="2"/>
        <v/>
      </c>
      <c r="D26" s="38" t="str">
        <f t="shared" si="3"/>
        <v/>
      </c>
      <c r="E26" s="82" t="str">
        <f t="shared" si="4"/>
        <v/>
      </c>
      <c r="F26" s="82" t="str">
        <f t="shared" si="5"/>
        <v/>
      </c>
      <c r="G26" s="36"/>
      <c r="H26" s="91" t="str">
        <f t="shared" ref="H26:Q35" si="21">IF(OR(H$4=$AO26,H$4=$AP26,H$4=$AQ26,H$4=$AR26,H$4=$AS26),$AT26,"")</f>
        <v/>
      </c>
      <c r="I26" s="91" t="str">
        <f t="shared" si="21"/>
        <v/>
      </c>
      <c r="J26" s="91" t="str">
        <f t="shared" si="21"/>
        <v/>
      </c>
      <c r="K26" s="91" t="str">
        <f t="shared" si="21"/>
        <v/>
      </c>
      <c r="L26" s="91" t="str">
        <f t="shared" si="21"/>
        <v/>
      </c>
      <c r="M26" s="91" t="str">
        <f t="shared" si="21"/>
        <v/>
      </c>
      <c r="N26" s="91" t="str">
        <f t="shared" si="21"/>
        <v/>
      </c>
      <c r="O26" s="91" t="str">
        <f t="shared" si="21"/>
        <v/>
      </c>
      <c r="P26" s="91" t="str">
        <f t="shared" si="21"/>
        <v/>
      </c>
      <c r="Q26" s="91" t="str">
        <f t="shared" si="21"/>
        <v/>
      </c>
      <c r="R26" s="92" t="str">
        <f t="shared" ref="R26:AA35" si="22">IF(OR(R$4=$AO26,R$4=$AP26,R$4=$AQ26,R$4=$AR26,R$4=$AS26),$AT26,"")</f>
        <v/>
      </c>
      <c r="S26" s="91" t="str">
        <f t="shared" si="22"/>
        <v/>
      </c>
      <c r="T26" s="91" t="str">
        <f t="shared" si="22"/>
        <v/>
      </c>
      <c r="U26" s="91" t="str">
        <f t="shared" si="22"/>
        <v/>
      </c>
      <c r="V26" s="91" t="str">
        <f t="shared" si="22"/>
        <v/>
      </c>
      <c r="W26" s="91" t="str">
        <f t="shared" si="22"/>
        <v/>
      </c>
      <c r="X26" s="91" t="str">
        <f t="shared" si="22"/>
        <v/>
      </c>
      <c r="Y26" s="91" t="str">
        <f t="shared" si="22"/>
        <v/>
      </c>
      <c r="Z26" s="91" t="str">
        <f t="shared" si="22"/>
        <v/>
      </c>
      <c r="AA26" s="93" t="str">
        <f t="shared" si="22"/>
        <v/>
      </c>
      <c r="AB26" s="11"/>
      <c r="AC26" s="73"/>
      <c r="AD26"/>
      <c r="AE26" s="156"/>
      <c r="AF26" s="49">
        <v>121</v>
      </c>
      <c r="AG26" s="53" t="s">
        <v>39</v>
      </c>
      <c r="AH26" s="41" t="s">
        <v>22</v>
      </c>
      <c r="AI26" s="98">
        <v>15</v>
      </c>
      <c r="AJ26" s="82">
        <v>26</v>
      </c>
      <c r="AK26" s="101">
        <v>0.49600908251050774</v>
      </c>
      <c r="AM26" s="5" t="str">
        <f t="shared" si="8"/>
        <v/>
      </c>
      <c r="AN26" s="5" t="str">
        <f t="shared" si="9"/>
        <v/>
      </c>
      <c r="AO26" s="5" t="str">
        <f t="shared" si="10"/>
        <v/>
      </c>
      <c r="AP26" s="5" t="str">
        <f t="shared" ref="AP26:AS26" si="23">IF(AM26="","",AO26+$AM26)</f>
        <v/>
      </c>
      <c r="AQ26" s="5" t="str">
        <f t="shared" si="23"/>
        <v/>
      </c>
      <c r="AR26" s="5" t="str">
        <f t="shared" si="23"/>
        <v/>
      </c>
      <c r="AS26" s="5" t="str">
        <f t="shared" si="23"/>
        <v/>
      </c>
      <c r="AT26" s="3" t="str">
        <f t="shared" si="12"/>
        <v/>
      </c>
    </row>
    <row r="27" spans="1:46" ht="20.100000000000001" customHeight="1">
      <c r="A27">
        <v>22</v>
      </c>
      <c r="B27" s="55"/>
      <c r="C27" s="42" t="str">
        <f t="shared" si="2"/>
        <v/>
      </c>
      <c r="D27" s="38" t="str">
        <f t="shared" si="3"/>
        <v/>
      </c>
      <c r="E27" s="82" t="str">
        <f t="shared" si="4"/>
        <v/>
      </c>
      <c r="F27" s="82" t="str">
        <f t="shared" si="5"/>
        <v/>
      </c>
      <c r="G27" s="36"/>
      <c r="H27" s="91" t="str">
        <f t="shared" si="21"/>
        <v/>
      </c>
      <c r="I27" s="91" t="str">
        <f t="shared" si="21"/>
        <v/>
      </c>
      <c r="J27" s="91" t="str">
        <f t="shared" si="21"/>
        <v/>
      </c>
      <c r="K27" s="91" t="str">
        <f t="shared" si="21"/>
        <v/>
      </c>
      <c r="L27" s="91" t="str">
        <f t="shared" si="21"/>
        <v/>
      </c>
      <c r="M27" s="91" t="str">
        <f t="shared" si="21"/>
        <v/>
      </c>
      <c r="N27" s="91" t="str">
        <f t="shared" si="21"/>
        <v/>
      </c>
      <c r="O27" s="91" t="str">
        <f t="shared" si="21"/>
        <v/>
      </c>
      <c r="P27" s="91" t="str">
        <f t="shared" si="21"/>
        <v/>
      </c>
      <c r="Q27" s="91" t="str">
        <f t="shared" si="21"/>
        <v/>
      </c>
      <c r="R27" s="92" t="str">
        <f t="shared" si="22"/>
        <v/>
      </c>
      <c r="S27" s="91" t="str">
        <f t="shared" si="22"/>
        <v/>
      </c>
      <c r="T27" s="91" t="str">
        <f t="shared" si="22"/>
        <v/>
      </c>
      <c r="U27" s="91" t="str">
        <f t="shared" si="22"/>
        <v/>
      </c>
      <c r="V27" s="91" t="str">
        <f t="shared" si="22"/>
        <v/>
      </c>
      <c r="W27" s="91" t="str">
        <f t="shared" si="22"/>
        <v/>
      </c>
      <c r="X27" s="91" t="str">
        <f t="shared" si="22"/>
        <v/>
      </c>
      <c r="Y27" s="91" t="str">
        <f t="shared" si="22"/>
        <v/>
      </c>
      <c r="Z27" s="91" t="str">
        <f t="shared" si="22"/>
        <v/>
      </c>
      <c r="AA27" s="93" t="str">
        <f t="shared" si="22"/>
        <v/>
      </c>
      <c r="AB27" s="11"/>
      <c r="AC27" s="73"/>
      <c r="AD27"/>
      <c r="AE27" s="156"/>
      <c r="AF27" s="49">
        <v>122</v>
      </c>
      <c r="AG27" s="53" t="s">
        <v>40</v>
      </c>
      <c r="AH27" s="41" t="s">
        <v>34</v>
      </c>
      <c r="AI27" s="98">
        <v>12</v>
      </c>
      <c r="AJ27" s="82">
        <v>29</v>
      </c>
      <c r="AK27" s="101">
        <v>0.36927240677308171</v>
      </c>
      <c r="AM27" s="5" t="str">
        <f t="shared" si="8"/>
        <v/>
      </c>
      <c r="AN27" s="5" t="str">
        <f t="shared" si="9"/>
        <v/>
      </c>
      <c r="AO27" s="5" t="str">
        <f t="shared" si="10"/>
        <v/>
      </c>
      <c r="AP27" s="5" t="str">
        <f t="shared" ref="AP27:AS27" si="24">IF(AM27="","",AO27+$AM27)</f>
        <v/>
      </c>
      <c r="AQ27" s="5" t="str">
        <f t="shared" si="24"/>
        <v/>
      </c>
      <c r="AR27" s="5" t="str">
        <f t="shared" si="24"/>
        <v/>
      </c>
      <c r="AS27" s="5" t="str">
        <f t="shared" si="24"/>
        <v/>
      </c>
      <c r="AT27" s="3" t="str">
        <f t="shared" si="12"/>
        <v/>
      </c>
    </row>
    <row r="28" spans="1:46" ht="20.100000000000001" customHeight="1">
      <c r="A28">
        <v>23</v>
      </c>
      <c r="B28" s="55"/>
      <c r="C28" s="42" t="str">
        <f t="shared" si="2"/>
        <v/>
      </c>
      <c r="D28" s="38" t="str">
        <f t="shared" si="3"/>
        <v/>
      </c>
      <c r="E28" s="82" t="str">
        <f t="shared" si="4"/>
        <v/>
      </c>
      <c r="F28" s="82" t="str">
        <f t="shared" si="5"/>
        <v/>
      </c>
      <c r="G28" s="36"/>
      <c r="H28" s="91" t="str">
        <f t="shared" si="21"/>
        <v/>
      </c>
      <c r="I28" s="91" t="str">
        <f t="shared" si="21"/>
        <v/>
      </c>
      <c r="J28" s="91" t="str">
        <f t="shared" si="21"/>
        <v/>
      </c>
      <c r="K28" s="91" t="str">
        <f t="shared" si="21"/>
        <v/>
      </c>
      <c r="L28" s="91" t="str">
        <f t="shared" si="21"/>
        <v/>
      </c>
      <c r="M28" s="91" t="str">
        <f t="shared" si="21"/>
        <v/>
      </c>
      <c r="N28" s="91" t="str">
        <f t="shared" si="21"/>
        <v/>
      </c>
      <c r="O28" s="91" t="str">
        <f t="shared" si="21"/>
        <v/>
      </c>
      <c r="P28" s="91" t="str">
        <f t="shared" si="21"/>
        <v/>
      </c>
      <c r="Q28" s="91" t="str">
        <f t="shared" si="21"/>
        <v/>
      </c>
      <c r="R28" s="92" t="str">
        <f t="shared" si="22"/>
        <v/>
      </c>
      <c r="S28" s="91" t="str">
        <f t="shared" si="22"/>
        <v/>
      </c>
      <c r="T28" s="91" t="str">
        <f t="shared" si="22"/>
        <v/>
      </c>
      <c r="U28" s="91" t="str">
        <f t="shared" si="22"/>
        <v/>
      </c>
      <c r="V28" s="91" t="str">
        <f t="shared" si="22"/>
        <v/>
      </c>
      <c r="W28" s="91" t="str">
        <f t="shared" si="22"/>
        <v/>
      </c>
      <c r="X28" s="91" t="str">
        <f t="shared" si="22"/>
        <v/>
      </c>
      <c r="Y28" s="91" t="str">
        <f t="shared" si="22"/>
        <v/>
      </c>
      <c r="Z28" s="91" t="str">
        <f t="shared" si="22"/>
        <v/>
      </c>
      <c r="AA28" s="93" t="str">
        <f t="shared" si="22"/>
        <v/>
      </c>
      <c r="AB28" s="11"/>
      <c r="AC28" s="73"/>
      <c r="AD28"/>
      <c r="AE28" s="156"/>
      <c r="AF28" s="49">
        <v>123</v>
      </c>
      <c r="AG28" s="53" t="s">
        <v>125</v>
      </c>
      <c r="AH28" s="41" t="s">
        <v>34</v>
      </c>
      <c r="AI28" s="98">
        <v>20</v>
      </c>
      <c r="AJ28" s="82">
        <v>22</v>
      </c>
      <c r="AK28" s="101">
        <v>0.51303903299314269</v>
      </c>
      <c r="AM28" s="5" t="str">
        <f t="shared" si="8"/>
        <v/>
      </c>
      <c r="AN28" s="5" t="str">
        <f t="shared" si="9"/>
        <v/>
      </c>
      <c r="AO28" s="5" t="str">
        <f t="shared" si="10"/>
        <v/>
      </c>
      <c r="AP28" s="5" t="str">
        <f t="shared" ref="AP28:AS28" si="25">IF(AM28="","",AO28+$AM28)</f>
        <v/>
      </c>
      <c r="AQ28" s="5" t="str">
        <f t="shared" si="25"/>
        <v/>
      </c>
      <c r="AR28" s="5" t="str">
        <f t="shared" si="25"/>
        <v/>
      </c>
      <c r="AS28" s="5" t="str">
        <f t="shared" si="25"/>
        <v/>
      </c>
      <c r="AT28" s="3" t="str">
        <f t="shared" si="12"/>
        <v/>
      </c>
    </row>
    <row r="29" spans="1:46" ht="20.100000000000001" customHeight="1">
      <c r="A29">
        <v>24</v>
      </c>
      <c r="B29" s="55"/>
      <c r="C29" s="42" t="str">
        <f t="shared" si="2"/>
        <v/>
      </c>
      <c r="D29" s="38" t="str">
        <f t="shared" si="3"/>
        <v/>
      </c>
      <c r="E29" s="82" t="str">
        <f t="shared" si="4"/>
        <v/>
      </c>
      <c r="F29" s="82" t="str">
        <f t="shared" si="5"/>
        <v/>
      </c>
      <c r="G29" s="36"/>
      <c r="H29" s="91" t="str">
        <f t="shared" si="21"/>
        <v/>
      </c>
      <c r="I29" s="91" t="str">
        <f t="shared" si="21"/>
        <v/>
      </c>
      <c r="J29" s="91" t="str">
        <f t="shared" si="21"/>
        <v/>
      </c>
      <c r="K29" s="91" t="str">
        <f t="shared" si="21"/>
        <v/>
      </c>
      <c r="L29" s="91" t="str">
        <f t="shared" si="21"/>
        <v/>
      </c>
      <c r="M29" s="91" t="str">
        <f t="shared" si="21"/>
        <v/>
      </c>
      <c r="N29" s="91" t="str">
        <f t="shared" si="21"/>
        <v/>
      </c>
      <c r="O29" s="91" t="str">
        <f t="shared" si="21"/>
        <v/>
      </c>
      <c r="P29" s="91" t="str">
        <f t="shared" si="21"/>
        <v/>
      </c>
      <c r="Q29" s="91" t="str">
        <f t="shared" si="21"/>
        <v/>
      </c>
      <c r="R29" s="92" t="str">
        <f t="shared" si="22"/>
        <v/>
      </c>
      <c r="S29" s="91" t="str">
        <f t="shared" si="22"/>
        <v/>
      </c>
      <c r="T29" s="91" t="str">
        <f t="shared" si="22"/>
        <v/>
      </c>
      <c r="U29" s="91" t="str">
        <f t="shared" si="22"/>
        <v/>
      </c>
      <c r="V29" s="91" t="str">
        <f t="shared" si="22"/>
        <v/>
      </c>
      <c r="W29" s="91" t="str">
        <f t="shared" si="22"/>
        <v/>
      </c>
      <c r="X29" s="91" t="str">
        <f t="shared" si="22"/>
        <v/>
      </c>
      <c r="Y29" s="91" t="str">
        <f t="shared" si="22"/>
        <v/>
      </c>
      <c r="Z29" s="91" t="str">
        <f t="shared" si="22"/>
        <v/>
      </c>
      <c r="AA29" s="93" t="str">
        <f t="shared" si="22"/>
        <v/>
      </c>
      <c r="AB29" s="11"/>
      <c r="AC29" s="73"/>
      <c r="AD29"/>
      <c r="AE29" s="157"/>
      <c r="AF29" s="49">
        <v>124</v>
      </c>
      <c r="AG29" s="53" t="s">
        <v>126</v>
      </c>
      <c r="AH29" s="41" t="s">
        <v>34</v>
      </c>
      <c r="AI29" s="98">
        <v>25</v>
      </c>
      <c r="AJ29" s="82">
        <v>27</v>
      </c>
      <c r="AK29" s="101">
        <v>0.449438202247191</v>
      </c>
      <c r="AM29" s="5" t="str">
        <f t="shared" si="8"/>
        <v/>
      </c>
      <c r="AN29" s="5" t="str">
        <f t="shared" si="9"/>
        <v/>
      </c>
      <c r="AO29" s="5" t="str">
        <f t="shared" si="10"/>
        <v/>
      </c>
      <c r="AP29" s="5" t="str">
        <f t="shared" ref="AP29:AS29" si="26">IF(AM29="","",AO29+$AM29)</f>
        <v/>
      </c>
      <c r="AQ29" s="5" t="str">
        <f t="shared" si="26"/>
        <v/>
      </c>
      <c r="AR29" s="5" t="str">
        <f t="shared" si="26"/>
        <v/>
      </c>
      <c r="AS29" s="5" t="str">
        <f t="shared" si="26"/>
        <v/>
      </c>
      <c r="AT29" s="3" t="str">
        <f t="shared" si="12"/>
        <v/>
      </c>
    </row>
    <row r="30" spans="1:46" ht="20.100000000000001" customHeight="1">
      <c r="A30">
        <v>25</v>
      </c>
      <c r="B30" s="55"/>
      <c r="C30" s="42" t="str">
        <f t="shared" si="2"/>
        <v/>
      </c>
      <c r="D30" s="38" t="str">
        <f t="shared" si="3"/>
        <v/>
      </c>
      <c r="E30" s="82" t="str">
        <f t="shared" si="4"/>
        <v/>
      </c>
      <c r="F30" s="82" t="str">
        <f t="shared" si="5"/>
        <v/>
      </c>
      <c r="G30" s="36"/>
      <c r="H30" s="91" t="str">
        <f t="shared" si="21"/>
        <v/>
      </c>
      <c r="I30" s="91" t="str">
        <f t="shared" si="21"/>
        <v/>
      </c>
      <c r="J30" s="91" t="str">
        <f t="shared" si="21"/>
        <v/>
      </c>
      <c r="K30" s="91" t="str">
        <f t="shared" si="21"/>
        <v/>
      </c>
      <c r="L30" s="91" t="str">
        <f t="shared" si="21"/>
        <v/>
      </c>
      <c r="M30" s="91" t="str">
        <f t="shared" si="21"/>
        <v/>
      </c>
      <c r="N30" s="91" t="str">
        <f t="shared" si="21"/>
        <v/>
      </c>
      <c r="O30" s="91" t="str">
        <f t="shared" si="21"/>
        <v/>
      </c>
      <c r="P30" s="91" t="str">
        <f t="shared" si="21"/>
        <v/>
      </c>
      <c r="Q30" s="91" t="str">
        <f t="shared" si="21"/>
        <v/>
      </c>
      <c r="R30" s="92" t="str">
        <f t="shared" si="22"/>
        <v/>
      </c>
      <c r="S30" s="91" t="str">
        <f t="shared" si="22"/>
        <v/>
      </c>
      <c r="T30" s="91" t="str">
        <f t="shared" si="22"/>
        <v/>
      </c>
      <c r="U30" s="91" t="str">
        <f t="shared" si="22"/>
        <v/>
      </c>
      <c r="V30" s="91" t="str">
        <f t="shared" si="22"/>
        <v/>
      </c>
      <c r="W30" s="91" t="str">
        <f t="shared" si="22"/>
        <v/>
      </c>
      <c r="X30" s="91" t="str">
        <f t="shared" si="22"/>
        <v/>
      </c>
      <c r="Y30" s="91" t="str">
        <f t="shared" si="22"/>
        <v/>
      </c>
      <c r="Z30" s="91" t="str">
        <f t="shared" si="22"/>
        <v/>
      </c>
      <c r="AA30" s="93" t="str">
        <f t="shared" si="22"/>
        <v/>
      </c>
      <c r="AB30" s="11"/>
      <c r="AC30" s="73"/>
      <c r="AD30"/>
      <c r="AE30" s="134" t="s">
        <v>41</v>
      </c>
      <c r="AF30" s="49">
        <v>201</v>
      </c>
      <c r="AG30" s="53" t="s">
        <v>115</v>
      </c>
      <c r="AH30" s="41" t="s">
        <v>42</v>
      </c>
      <c r="AI30" s="98">
        <v>30</v>
      </c>
      <c r="AJ30" s="82">
        <v>25</v>
      </c>
      <c r="AK30" s="101">
        <v>1.7515764187768992</v>
      </c>
      <c r="AM30" s="5" t="str">
        <f t="shared" si="8"/>
        <v/>
      </c>
      <c r="AN30" s="5" t="str">
        <f t="shared" si="9"/>
        <v/>
      </c>
      <c r="AO30" s="5" t="str">
        <f t="shared" si="10"/>
        <v/>
      </c>
      <c r="AP30" s="5" t="str">
        <f t="shared" ref="AP30:AS30" si="27">IF(AM30="","",AO30+$AM30)</f>
        <v/>
      </c>
      <c r="AQ30" s="5" t="str">
        <f t="shared" si="27"/>
        <v/>
      </c>
      <c r="AR30" s="5" t="str">
        <f t="shared" si="27"/>
        <v/>
      </c>
      <c r="AS30" s="5" t="str">
        <f t="shared" si="27"/>
        <v/>
      </c>
      <c r="AT30" s="3" t="str">
        <f t="shared" si="12"/>
        <v/>
      </c>
    </row>
    <row r="31" spans="1:46" ht="20.100000000000001" customHeight="1">
      <c r="A31">
        <v>26</v>
      </c>
      <c r="B31" s="55"/>
      <c r="C31" s="42" t="str">
        <f t="shared" si="2"/>
        <v/>
      </c>
      <c r="D31" s="38" t="str">
        <f t="shared" si="3"/>
        <v/>
      </c>
      <c r="E31" s="82" t="str">
        <f t="shared" si="4"/>
        <v/>
      </c>
      <c r="F31" s="82" t="str">
        <f t="shared" si="5"/>
        <v/>
      </c>
      <c r="G31" s="36"/>
      <c r="H31" s="91" t="str">
        <f t="shared" si="21"/>
        <v/>
      </c>
      <c r="I31" s="91" t="str">
        <f t="shared" si="21"/>
        <v/>
      </c>
      <c r="J31" s="91" t="str">
        <f t="shared" si="21"/>
        <v/>
      </c>
      <c r="K31" s="91" t="str">
        <f t="shared" si="21"/>
        <v/>
      </c>
      <c r="L31" s="91" t="str">
        <f t="shared" si="21"/>
        <v/>
      </c>
      <c r="M31" s="91" t="str">
        <f t="shared" si="21"/>
        <v/>
      </c>
      <c r="N31" s="91" t="str">
        <f t="shared" si="21"/>
        <v/>
      </c>
      <c r="O31" s="91" t="str">
        <f t="shared" si="21"/>
        <v/>
      </c>
      <c r="P31" s="91" t="str">
        <f t="shared" si="21"/>
        <v/>
      </c>
      <c r="Q31" s="91" t="str">
        <f t="shared" si="21"/>
        <v/>
      </c>
      <c r="R31" s="92" t="str">
        <f t="shared" si="22"/>
        <v/>
      </c>
      <c r="S31" s="91" t="str">
        <f t="shared" si="22"/>
        <v/>
      </c>
      <c r="T31" s="91" t="str">
        <f t="shared" si="22"/>
        <v/>
      </c>
      <c r="U31" s="91" t="str">
        <f t="shared" si="22"/>
        <v/>
      </c>
      <c r="V31" s="91" t="str">
        <f t="shared" si="22"/>
        <v/>
      </c>
      <c r="W31" s="91" t="str">
        <f t="shared" si="22"/>
        <v/>
      </c>
      <c r="X31" s="91" t="str">
        <f t="shared" si="22"/>
        <v/>
      </c>
      <c r="Y31" s="91" t="str">
        <f t="shared" si="22"/>
        <v/>
      </c>
      <c r="Z31" s="91" t="str">
        <f t="shared" si="22"/>
        <v/>
      </c>
      <c r="AA31" s="93" t="str">
        <f t="shared" si="22"/>
        <v/>
      </c>
      <c r="AB31" s="11"/>
      <c r="AC31" s="73"/>
      <c r="AD31"/>
      <c r="AE31" s="135"/>
      <c r="AF31" s="49">
        <v>202</v>
      </c>
      <c r="AG31" s="54" t="s">
        <v>43</v>
      </c>
      <c r="AH31" s="41" t="s">
        <v>22</v>
      </c>
      <c r="AI31" s="98">
        <v>30</v>
      </c>
      <c r="AJ31" s="82">
        <v>25</v>
      </c>
      <c r="AK31" s="101">
        <v>1.3490307867730902</v>
      </c>
      <c r="AM31" s="5" t="str">
        <f t="shared" si="8"/>
        <v/>
      </c>
      <c r="AN31" s="5" t="str">
        <f t="shared" si="9"/>
        <v/>
      </c>
      <c r="AO31" s="5" t="str">
        <f t="shared" si="10"/>
        <v/>
      </c>
      <c r="AP31" s="5" t="str">
        <f t="shared" ref="AP31:AS31" si="28">IF(AM31="","",AO31+$AM31)</f>
        <v/>
      </c>
      <c r="AQ31" s="5" t="str">
        <f t="shared" si="28"/>
        <v/>
      </c>
      <c r="AR31" s="5" t="str">
        <f t="shared" si="28"/>
        <v/>
      </c>
      <c r="AS31" s="5" t="str">
        <f t="shared" si="28"/>
        <v/>
      </c>
      <c r="AT31" s="3" t="str">
        <f t="shared" si="12"/>
        <v/>
      </c>
    </row>
    <row r="32" spans="1:46" ht="20.100000000000001" customHeight="1">
      <c r="A32">
        <v>27</v>
      </c>
      <c r="B32" s="55"/>
      <c r="C32" s="42" t="str">
        <f t="shared" si="2"/>
        <v/>
      </c>
      <c r="D32" s="38" t="str">
        <f t="shared" si="3"/>
        <v/>
      </c>
      <c r="E32" s="82" t="str">
        <f t="shared" si="4"/>
        <v/>
      </c>
      <c r="F32" s="82" t="str">
        <f t="shared" si="5"/>
        <v/>
      </c>
      <c r="G32" s="36"/>
      <c r="H32" s="91" t="str">
        <f t="shared" si="21"/>
        <v/>
      </c>
      <c r="I32" s="91" t="str">
        <f t="shared" si="21"/>
        <v/>
      </c>
      <c r="J32" s="91" t="str">
        <f t="shared" si="21"/>
        <v/>
      </c>
      <c r="K32" s="91" t="str">
        <f t="shared" si="21"/>
        <v/>
      </c>
      <c r="L32" s="91" t="str">
        <f t="shared" si="21"/>
        <v/>
      </c>
      <c r="M32" s="91" t="str">
        <f t="shared" si="21"/>
        <v/>
      </c>
      <c r="N32" s="91" t="str">
        <f t="shared" si="21"/>
        <v/>
      </c>
      <c r="O32" s="91" t="str">
        <f t="shared" si="21"/>
        <v/>
      </c>
      <c r="P32" s="91" t="str">
        <f t="shared" si="21"/>
        <v/>
      </c>
      <c r="Q32" s="91" t="str">
        <f t="shared" si="21"/>
        <v/>
      </c>
      <c r="R32" s="92" t="str">
        <f t="shared" si="22"/>
        <v/>
      </c>
      <c r="S32" s="91" t="str">
        <f t="shared" si="22"/>
        <v/>
      </c>
      <c r="T32" s="91" t="str">
        <f t="shared" si="22"/>
        <v/>
      </c>
      <c r="U32" s="91" t="str">
        <f t="shared" si="22"/>
        <v/>
      </c>
      <c r="V32" s="91" t="str">
        <f t="shared" si="22"/>
        <v/>
      </c>
      <c r="W32" s="91" t="str">
        <f t="shared" si="22"/>
        <v/>
      </c>
      <c r="X32" s="91" t="str">
        <f t="shared" si="22"/>
        <v/>
      </c>
      <c r="Y32" s="91" t="str">
        <f t="shared" si="22"/>
        <v/>
      </c>
      <c r="Z32" s="91" t="str">
        <f t="shared" si="22"/>
        <v/>
      </c>
      <c r="AA32" s="93" t="str">
        <f t="shared" si="22"/>
        <v/>
      </c>
      <c r="AB32" s="11"/>
      <c r="AC32" s="73"/>
      <c r="AD32"/>
      <c r="AE32" s="135"/>
      <c r="AF32" s="49">
        <v>203</v>
      </c>
      <c r="AG32" s="54" t="s">
        <v>44</v>
      </c>
      <c r="AH32" s="41" t="s">
        <v>22</v>
      </c>
      <c r="AI32" s="98">
        <v>7</v>
      </c>
      <c r="AJ32" s="82">
        <v>19</v>
      </c>
      <c r="AK32" s="101">
        <v>0.32559198542805101</v>
      </c>
      <c r="AM32" s="5" t="str">
        <f t="shared" si="8"/>
        <v/>
      </c>
      <c r="AN32" s="5" t="str">
        <f t="shared" si="9"/>
        <v/>
      </c>
      <c r="AO32" s="5" t="str">
        <f t="shared" si="10"/>
        <v/>
      </c>
      <c r="AP32" s="5" t="str">
        <f t="shared" ref="AP32:AS32" si="29">IF(AM32="","",AO32+$AM32)</f>
        <v/>
      </c>
      <c r="AQ32" s="5" t="str">
        <f t="shared" si="29"/>
        <v/>
      </c>
      <c r="AR32" s="5" t="str">
        <f t="shared" si="29"/>
        <v/>
      </c>
      <c r="AS32" s="5" t="str">
        <f t="shared" si="29"/>
        <v/>
      </c>
      <c r="AT32" s="3" t="str">
        <f t="shared" si="12"/>
        <v/>
      </c>
    </row>
    <row r="33" spans="1:46" ht="20.100000000000001" customHeight="1">
      <c r="A33">
        <v>28</v>
      </c>
      <c r="B33" s="55"/>
      <c r="C33" s="42" t="str">
        <f t="shared" si="2"/>
        <v/>
      </c>
      <c r="D33" s="38" t="str">
        <f t="shared" si="3"/>
        <v/>
      </c>
      <c r="E33" s="82" t="str">
        <f t="shared" si="4"/>
        <v/>
      </c>
      <c r="F33" s="82" t="str">
        <f t="shared" si="5"/>
        <v/>
      </c>
      <c r="G33" s="36"/>
      <c r="H33" s="91" t="str">
        <f t="shared" si="21"/>
        <v/>
      </c>
      <c r="I33" s="91" t="str">
        <f t="shared" si="21"/>
        <v/>
      </c>
      <c r="J33" s="91" t="str">
        <f t="shared" si="21"/>
        <v/>
      </c>
      <c r="K33" s="91" t="str">
        <f t="shared" si="21"/>
        <v/>
      </c>
      <c r="L33" s="91" t="str">
        <f t="shared" si="21"/>
        <v/>
      </c>
      <c r="M33" s="91" t="str">
        <f t="shared" si="21"/>
        <v/>
      </c>
      <c r="N33" s="91" t="str">
        <f t="shared" si="21"/>
        <v/>
      </c>
      <c r="O33" s="91" t="str">
        <f t="shared" si="21"/>
        <v/>
      </c>
      <c r="P33" s="91" t="str">
        <f t="shared" si="21"/>
        <v/>
      </c>
      <c r="Q33" s="91" t="str">
        <f t="shared" si="21"/>
        <v/>
      </c>
      <c r="R33" s="92" t="str">
        <f t="shared" si="22"/>
        <v/>
      </c>
      <c r="S33" s="91" t="str">
        <f t="shared" si="22"/>
        <v/>
      </c>
      <c r="T33" s="91" t="str">
        <f t="shared" si="22"/>
        <v/>
      </c>
      <c r="U33" s="91" t="str">
        <f t="shared" si="22"/>
        <v/>
      </c>
      <c r="V33" s="91" t="str">
        <f t="shared" si="22"/>
        <v/>
      </c>
      <c r="W33" s="91" t="str">
        <f t="shared" si="22"/>
        <v/>
      </c>
      <c r="X33" s="91" t="str">
        <f t="shared" si="22"/>
        <v/>
      </c>
      <c r="Y33" s="91" t="str">
        <f t="shared" si="22"/>
        <v/>
      </c>
      <c r="Z33" s="91" t="str">
        <f t="shared" si="22"/>
        <v/>
      </c>
      <c r="AA33" s="93" t="str">
        <f t="shared" si="22"/>
        <v/>
      </c>
      <c r="AB33" s="11"/>
      <c r="AC33" s="73"/>
      <c r="AD33"/>
      <c r="AE33" s="135"/>
      <c r="AF33" s="49">
        <v>204</v>
      </c>
      <c r="AG33" s="54" t="s">
        <v>45</v>
      </c>
      <c r="AH33" s="41" t="s">
        <v>22</v>
      </c>
      <c r="AI33" s="98">
        <v>30</v>
      </c>
      <c r="AJ33" s="82">
        <v>23</v>
      </c>
      <c r="AK33" s="101">
        <v>0.60655293799079335</v>
      </c>
      <c r="AM33" s="5" t="str">
        <f t="shared" si="8"/>
        <v/>
      </c>
      <c r="AN33" s="5" t="str">
        <f t="shared" si="9"/>
        <v/>
      </c>
      <c r="AO33" s="5" t="str">
        <f t="shared" si="10"/>
        <v/>
      </c>
      <c r="AP33" s="5" t="str">
        <f t="shared" ref="AP33:AS33" si="30">IF(AM33="","",AO33+$AM33)</f>
        <v/>
      </c>
      <c r="AQ33" s="5" t="str">
        <f t="shared" si="30"/>
        <v/>
      </c>
      <c r="AR33" s="5" t="str">
        <f t="shared" si="30"/>
        <v/>
      </c>
      <c r="AS33" s="5" t="str">
        <f t="shared" si="30"/>
        <v/>
      </c>
      <c r="AT33" s="3" t="str">
        <f t="shared" si="12"/>
        <v/>
      </c>
    </row>
    <row r="34" spans="1:46" ht="20.100000000000001" customHeight="1">
      <c r="A34">
        <v>29</v>
      </c>
      <c r="B34" s="55"/>
      <c r="C34" s="42" t="str">
        <f t="shared" si="2"/>
        <v/>
      </c>
      <c r="D34" s="38" t="str">
        <f t="shared" si="3"/>
        <v/>
      </c>
      <c r="E34" s="82" t="str">
        <f t="shared" si="4"/>
        <v/>
      </c>
      <c r="F34" s="82" t="str">
        <f t="shared" si="5"/>
        <v/>
      </c>
      <c r="G34" s="36"/>
      <c r="H34" s="91" t="str">
        <f t="shared" si="21"/>
        <v/>
      </c>
      <c r="I34" s="91" t="str">
        <f t="shared" si="21"/>
        <v/>
      </c>
      <c r="J34" s="91" t="str">
        <f t="shared" si="21"/>
        <v/>
      </c>
      <c r="K34" s="91" t="str">
        <f t="shared" si="21"/>
        <v/>
      </c>
      <c r="L34" s="91" t="str">
        <f t="shared" si="21"/>
        <v/>
      </c>
      <c r="M34" s="91" t="str">
        <f t="shared" si="21"/>
        <v/>
      </c>
      <c r="N34" s="91" t="str">
        <f t="shared" si="21"/>
        <v/>
      </c>
      <c r="O34" s="91" t="str">
        <f t="shared" si="21"/>
        <v/>
      </c>
      <c r="P34" s="91" t="str">
        <f t="shared" si="21"/>
        <v/>
      </c>
      <c r="Q34" s="91" t="str">
        <f t="shared" si="21"/>
        <v/>
      </c>
      <c r="R34" s="92" t="str">
        <f t="shared" si="22"/>
        <v/>
      </c>
      <c r="S34" s="91" t="str">
        <f t="shared" si="22"/>
        <v/>
      </c>
      <c r="T34" s="91" t="str">
        <f t="shared" si="22"/>
        <v/>
      </c>
      <c r="U34" s="91" t="str">
        <f t="shared" si="22"/>
        <v/>
      </c>
      <c r="V34" s="91" t="str">
        <f t="shared" si="22"/>
        <v/>
      </c>
      <c r="W34" s="91" t="str">
        <f t="shared" si="22"/>
        <v/>
      </c>
      <c r="X34" s="91" t="str">
        <f t="shared" si="22"/>
        <v/>
      </c>
      <c r="Y34" s="91" t="str">
        <f t="shared" si="22"/>
        <v/>
      </c>
      <c r="Z34" s="91" t="str">
        <f t="shared" si="22"/>
        <v/>
      </c>
      <c r="AA34" s="93" t="str">
        <f t="shared" si="22"/>
        <v/>
      </c>
      <c r="AB34" s="11"/>
      <c r="AC34" s="73"/>
      <c r="AD34"/>
      <c r="AE34" s="135"/>
      <c r="AF34" s="49">
        <v>205</v>
      </c>
      <c r="AG34" s="54" t="s">
        <v>46</v>
      </c>
      <c r="AH34" s="41" t="s">
        <v>22</v>
      </c>
      <c r="AI34" s="98">
        <v>30</v>
      </c>
      <c r="AJ34" s="82">
        <v>25</v>
      </c>
      <c r="AK34" s="101">
        <v>2.2951833091769576</v>
      </c>
      <c r="AM34" s="5" t="str">
        <f t="shared" si="8"/>
        <v/>
      </c>
      <c r="AN34" s="5" t="str">
        <f t="shared" si="9"/>
        <v/>
      </c>
      <c r="AO34" s="5" t="str">
        <f t="shared" si="10"/>
        <v/>
      </c>
      <c r="AP34" s="5" t="str">
        <f t="shared" ref="AP34:AS34" si="31">IF(AM34="","",AO34+$AM34)</f>
        <v/>
      </c>
      <c r="AQ34" s="5" t="str">
        <f t="shared" si="31"/>
        <v/>
      </c>
      <c r="AR34" s="5" t="str">
        <f t="shared" si="31"/>
        <v/>
      </c>
      <c r="AS34" s="5" t="str">
        <f t="shared" si="31"/>
        <v/>
      </c>
      <c r="AT34" s="3" t="str">
        <f t="shared" si="12"/>
        <v/>
      </c>
    </row>
    <row r="35" spans="1:46" ht="20.100000000000001" customHeight="1" thickBot="1">
      <c r="A35">
        <v>30</v>
      </c>
      <c r="B35" s="56"/>
      <c r="C35" s="57" t="str">
        <f t="shared" si="2"/>
        <v/>
      </c>
      <c r="D35" s="58" t="str">
        <f t="shared" si="3"/>
        <v/>
      </c>
      <c r="E35" s="83" t="str">
        <f t="shared" si="4"/>
        <v/>
      </c>
      <c r="F35" s="83" t="str">
        <f t="shared" si="5"/>
        <v/>
      </c>
      <c r="G35" s="85"/>
      <c r="H35" s="94" t="str">
        <f t="shared" si="21"/>
        <v/>
      </c>
      <c r="I35" s="94" t="str">
        <f t="shared" si="21"/>
        <v/>
      </c>
      <c r="J35" s="94" t="str">
        <f t="shared" si="21"/>
        <v/>
      </c>
      <c r="K35" s="94" t="str">
        <f t="shared" si="21"/>
        <v/>
      </c>
      <c r="L35" s="94" t="str">
        <f t="shared" si="21"/>
        <v/>
      </c>
      <c r="M35" s="94" t="str">
        <f t="shared" si="21"/>
        <v/>
      </c>
      <c r="N35" s="94" t="str">
        <f t="shared" si="21"/>
        <v/>
      </c>
      <c r="O35" s="94" t="str">
        <f t="shared" si="21"/>
        <v/>
      </c>
      <c r="P35" s="94" t="str">
        <f t="shared" si="21"/>
        <v/>
      </c>
      <c r="Q35" s="94" t="str">
        <f t="shared" si="21"/>
        <v/>
      </c>
      <c r="R35" s="95" t="str">
        <f t="shared" si="22"/>
        <v/>
      </c>
      <c r="S35" s="94" t="str">
        <f t="shared" si="22"/>
        <v/>
      </c>
      <c r="T35" s="94" t="str">
        <f t="shared" si="22"/>
        <v/>
      </c>
      <c r="U35" s="94" t="str">
        <f t="shared" si="22"/>
        <v/>
      </c>
      <c r="V35" s="94" t="str">
        <f t="shared" si="22"/>
        <v/>
      </c>
      <c r="W35" s="94" t="str">
        <f t="shared" si="22"/>
        <v/>
      </c>
      <c r="X35" s="94" t="str">
        <f t="shared" si="22"/>
        <v/>
      </c>
      <c r="Y35" s="94" t="str">
        <f t="shared" si="22"/>
        <v/>
      </c>
      <c r="Z35" s="94" t="str">
        <f t="shared" si="22"/>
        <v/>
      </c>
      <c r="AA35" s="96" t="str">
        <f t="shared" si="22"/>
        <v/>
      </c>
      <c r="AB35" s="11"/>
      <c r="AC35" s="74"/>
      <c r="AD35"/>
      <c r="AE35" s="135"/>
      <c r="AF35" s="49">
        <v>206</v>
      </c>
      <c r="AG35" s="54" t="s">
        <v>116</v>
      </c>
      <c r="AH35" s="41" t="s">
        <v>22</v>
      </c>
      <c r="AI35" s="98">
        <v>30</v>
      </c>
      <c r="AJ35" s="82">
        <v>25</v>
      </c>
      <c r="AK35" s="101">
        <v>0.22910787628174681</v>
      </c>
      <c r="AM35" s="5" t="str">
        <f t="shared" si="8"/>
        <v/>
      </c>
      <c r="AN35" s="5" t="str">
        <f t="shared" si="9"/>
        <v/>
      </c>
      <c r="AO35" s="5" t="str">
        <f t="shared" si="10"/>
        <v/>
      </c>
      <c r="AP35" s="5" t="str">
        <f t="shared" ref="AP35:AS35" si="32">IF(AM35="","",AO35+$AM35)</f>
        <v/>
      </c>
      <c r="AQ35" s="5" t="str">
        <f t="shared" si="32"/>
        <v/>
      </c>
      <c r="AR35" s="5" t="str">
        <f t="shared" si="32"/>
        <v/>
      </c>
      <c r="AS35" s="5" t="str">
        <f t="shared" si="32"/>
        <v/>
      </c>
      <c r="AT35" s="3" t="str">
        <f t="shared" si="12"/>
        <v/>
      </c>
    </row>
    <row r="36" spans="1:46" ht="20.100000000000001" customHeight="1">
      <c r="B36" s="37"/>
      <c r="C36" s="67" t="s">
        <v>149</v>
      </c>
      <c r="D36" s="31"/>
      <c r="E36" s="145" t="s">
        <v>150</v>
      </c>
      <c r="F36" s="146"/>
      <c r="G36" s="147"/>
      <c r="H36" s="108">
        <f>SUM(H6:H35)/1000</f>
        <v>0</v>
      </c>
      <c r="I36" s="108">
        <f t="shared" ref="I36:AA36" si="33">SUM(I6:I35)/1000</f>
        <v>0</v>
      </c>
      <c r="J36" s="108">
        <f t="shared" si="33"/>
        <v>0</v>
      </c>
      <c r="K36" s="108">
        <f t="shared" si="33"/>
        <v>0</v>
      </c>
      <c r="L36" s="108">
        <f t="shared" si="33"/>
        <v>0</v>
      </c>
      <c r="M36" s="108">
        <f t="shared" si="33"/>
        <v>0</v>
      </c>
      <c r="N36" s="108">
        <f t="shared" si="33"/>
        <v>0</v>
      </c>
      <c r="O36" s="108">
        <f t="shared" si="33"/>
        <v>0</v>
      </c>
      <c r="P36" s="108">
        <f t="shared" si="33"/>
        <v>0</v>
      </c>
      <c r="Q36" s="108">
        <f t="shared" si="33"/>
        <v>0</v>
      </c>
      <c r="R36" s="108">
        <f t="shared" si="33"/>
        <v>0</v>
      </c>
      <c r="S36" s="108">
        <f t="shared" si="33"/>
        <v>0</v>
      </c>
      <c r="T36" s="108">
        <f t="shared" si="33"/>
        <v>0</v>
      </c>
      <c r="U36" s="108">
        <f t="shared" si="33"/>
        <v>0</v>
      </c>
      <c r="V36" s="108">
        <f t="shared" si="33"/>
        <v>0</v>
      </c>
      <c r="W36" s="108">
        <f t="shared" si="33"/>
        <v>0</v>
      </c>
      <c r="X36" s="108">
        <f t="shared" si="33"/>
        <v>0</v>
      </c>
      <c r="Y36" s="108">
        <f t="shared" si="33"/>
        <v>0</v>
      </c>
      <c r="Z36" s="108">
        <f t="shared" si="33"/>
        <v>0</v>
      </c>
      <c r="AA36" s="109">
        <f t="shared" si="33"/>
        <v>0</v>
      </c>
      <c r="AB36" s="12"/>
      <c r="AC36" s="65"/>
      <c r="AD36"/>
      <c r="AE36" s="135"/>
      <c r="AF36" s="49">
        <v>207</v>
      </c>
      <c r="AG36" s="54" t="s">
        <v>47</v>
      </c>
      <c r="AH36" s="41" t="s">
        <v>22</v>
      </c>
      <c r="AI36" s="98">
        <v>30</v>
      </c>
      <c r="AJ36" s="82">
        <v>30</v>
      </c>
      <c r="AK36" s="101">
        <v>1.8267035212113929</v>
      </c>
      <c r="AM36" s="51"/>
      <c r="AN36" s="51"/>
      <c r="AO36" s="51"/>
      <c r="AP36" s="51"/>
      <c r="AQ36" s="51"/>
      <c r="AR36" s="51"/>
      <c r="AS36" s="51"/>
      <c r="AT36" s="52"/>
    </row>
    <row r="37" spans="1:46" ht="20.100000000000001" customHeight="1" thickBot="1">
      <c r="B37" s="37"/>
      <c r="C37" s="76"/>
      <c r="D37" s="31" t="s">
        <v>143</v>
      </c>
      <c r="E37" s="148" t="s">
        <v>142</v>
      </c>
      <c r="F37" s="149"/>
      <c r="G37" s="150"/>
      <c r="H37" s="113">
        <f>C37+H36</f>
        <v>0</v>
      </c>
      <c r="I37" s="113">
        <f>H37+I36</f>
        <v>0</v>
      </c>
      <c r="J37" s="113">
        <f t="shared" ref="J37:AA37" si="34">I37+J36</f>
        <v>0</v>
      </c>
      <c r="K37" s="113">
        <f t="shared" si="34"/>
        <v>0</v>
      </c>
      <c r="L37" s="113">
        <f t="shared" si="34"/>
        <v>0</v>
      </c>
      <c r="M37" s="113">
        <f t="shared" si="34"/>
        <v>0</v>
      </c>
      <c r="N37" s="113">
        <f t="shared" si="34"/>
        <v>0</v>
      </c>
      <c r="O37" s="113">
        <f t="shared" si="34"/>
        <v>0</v>
      </c>
      <c r="P37" s="113">
        <f t="shared" si="34"/>
        <v>0</v>
      </c>
      <c r="Q37" s="113">
        <f t="shared" si="34"/>
        <v>0</v>
      </c>
      <c r="R37" s="113">
        <f t="shared" si="34"/>
        <v>0</v>
      </c>
      <c r="S37" s="113">
        <f t="shared" si="34"/>
        <v>0</v>
      </c>
      <c r="T37" s="113">
        <f t="shared" si="34"/>
        <v>0</v>
      </c>
      <c r="U37" s="113">
        <f t="shared" si="34"/>
        <v>0</v>
      </c>
      <c r="V37" s="113">
        <f t="shared" si="34"/>
        <v>0</v>
      </c>
      <c r="W37" s="113">
        <f t="shared" si="34"/>
        <v>0</v>
      </c>
      <c r="X37" s="113">
        <f t="shared" si="34"/>
        <v>0</v>
      </c>
      <c r="Y37" s="113">
        <f t="shared" si="34"/>
        <v>0</v>
      </c>
      <c r="Z37" s="113">
        <f t="shared" si="34"/>
        <v>0</v>
      </c>
      <c r="AA37" s="114">
        <f t="shared" si="34"/>
        <v>0</v>
      </c>
      <c r="AB37" s="14"/>
      <c r="AC37" s="66"/>
      <c r="AD37"/>
      <c r="AE37" s="135"/>
      <c r="AF37" s="49">
        <v>208</v>
      </c>
      <c r="AG37" s="54" t="s">
        <v>48</v>
      </c>
      <c r="AH37" s="41" t="s">
        <v>22</v>
      </c>
      <c r="AI37" s="98">
        <v>40</v>
      </c>
      <c r="AJ37" s="82">
        <v>37</v>
      </c>
      <c r="AK37" s="101">
        <v>0.14713437939843188</v>
      </c>
      <c r="AM37" s="8"/>
      <c r="AN37" s="8"/>
      <c r="AO37" s="8"/>
      <c r="AP37" s="8"/>
      <c r="AQ37" s="8"/>
      <c r="AR37" s="8"/>
      <c r="AS37" s="8"/>
      <c r="AT37" s="50"/>
    </row>
    <row r="38" spans="1:46" ht="20.100000000000001" customHeight="1">
      <c r="D38" s="86"/>
      <c r="E38" s="86"/>
      <c r="F38" s="86"/>
      <c r="G38" s="78" t="s">
        <v>154</v>
      </c>
      <c r="H38" s="88">
        <f>(1.3564*H5-3.4903)*$S$1/1000</f>
        <v>0</v>
      </c>
      <c r="I38" s="88">
        <f t="shared" ref="I38:AA38" si="35">(1.3564*I5-3.4903)*$S$1/1000</f>
        <v>0</v>
      </c>
      <c r="J38" s="88">
        <f t="shared" si="35"/>
        <v>0</v>
      </c>
      <c r="K38" s="88">
        <f t="shared" si="35"/>
        <v>0</v>
      </c>
      <c r="L38" s="88">
        <f t="shared" si="35"/>
        <v>0</v>
      </c>
      <c r="M38" s="88">
        <f t="shared" si="35"/>
        <v>0</v>
      </c>
      <c r="N38" s="88">
        <f t="shared" si="35"/>
        <v>0</v>
      </c>
      <c r="O38" s="88">
        <f t="shared" si="35"/>
        <v>0</v>
      </c>
      <c r="P38" s="88">
        <f t="shared" si="35"/>
        <v>0</v>
      </c>
      <c r="Q38" s="88">
        <f t="shared" si="35"/>
        <v>0</v>
      </c>
      <c r="R38" s="88">
        <f t="shared" si="35"/>
        <v>0</v>
      </c>
      <c r="S38" s="88">
        <f t="shared" si="35"/>
        <v>0</v>
      </c>
      <c r="T38" s="88">
        <f t="shared" si="35"/>
        <v>0</v>
      </c>
      <c r="U38" s="88">
        <f t="shared" si="35"/>
        <v>0</v>
      </c>
      <c r="V38" s="88">
        <f t="shared" si="35"/>
        <v>0</v>
      </c>
      <c r="W38" s="88">
        <f t="shared" si="35"/>
        <v>0</v>
      </c>
      <c r="X38" s="88">
        <f t="shared" si="35"/>
        <v>0</v>
      </c>
      <c r="Y38" s="88">
        <f t="shared" si="35"/>
        <v>0</v>
      </c>
      <c r="Z38" s="88">
        <f t="shared" si="35"/>
        <v>0</v>
      </c>
      <c r="AA38" s="88">
        <f t="shared" si="35"/>
        <v>0</v>
      </c>
      <c r="AB38" s="11"/>
      <c r="AC38" s="8"/>
      <c r="AD38"/>
      <c r="AE38" s="135"/>
      <c r="AF38" s="49">
        <v>209</v>
      </c>
      <c r="AG38" s="54" t="s">
        <v>117</v>
      </c>
      <c r="AH38" s="41" t="s">
        <v>42</v>
      </c>
      <c r="AI38" s="98">
        <v>10</v>
      </c>
      <c r="AJ38" s="82">
        <v>20</v>
      </c>
      <c r="AK38" s="101">
        <v>0.42983298650018675</v>
      </c>
    </row>
    <row r="39" spans="1:46" ht="19.5" customHeight="1">
      <c r="C39" s="87"/>
      <c r="D39" s="87"/>
      <c r="E39" s="87"/>
      <c r="F39" s="87"/>
      <c r="G39" s="78" t="s">
        <v>155</v>
      </c>
      <c r="H39" s="112">
        <f>H37-H38</f>
        <v>0</v>
      </c>
      <c r="I39" s="112">
        <f t="shared" ref="I39:AA39" si="36">I37-I38</f>
        <v>0</v>
      </c>
      <c r="J39" s="112">
        <f t="shared" si="36"/>
        <v>0</v>
      </c>
      <c r="K39" s="112">
        <f t="shared" si="36"/>
        <v>0</v>
      </c>
      <c r="L39" s="112">
        <f t="shared" si="36"/>
        <v>0</v>
      </c>
      <c r="M39" s="112">
        <f t="shared" si="36"/>
        <v>0</v>
      </c>
      <c r="N39" s="112">
        <f t="shared" si="36"/>
        <v>0</v>
      </c>
      <c r="O39" s="112">
        <f t="shared" si="36"/>
        <v>0</v>
      </c>
      <c r="P39" s="112">
        <f t="shared" si="36"/>
        <v>0</v>
      </c>
      <c r="Q39" s="112">
        <f t="shared" si="36"/>
        <v>0</v>
      </c>
      <c r="R39" s="112">
        <f t="shared" si="36"/>
        <v>0</v>
      </c>
      <c r="S39" s="112">
        <f t="shared" si="36"/>
        <v>0</v>
      </c>
      <c r="T39" s="112">
        <f t="shared" si="36"/>
        <v>0</v>
      </c>
      <c r="U39" s="112">
        <f t="shared" si="36"/>
        <v>0</v>
      </c>
      <c r="V39" s="112">
        <f t="shared" si="36"/>
        <v>0</v>
      </c>
      <c r="W39" s="112">
        <f t="shared" si="36"/>
        <v>0</v>
      </c>
      <c r="X39" s="112">
        <f t="shared" si="36"/>
        <v>0</v>
      </c>
      <c r="Y39" s="112">
        <f t="shared" si="36"/>
        <v>0</v>
      </c>
      <c r="Z39" s="112">
        <f t="shared" si="36"/>
        <v>0</v>
      </c>
      <c r="AA39" s="112">
        <f t="shared" si="36"/>
        <v>0</v>
      </c>
      <c r="AB39" s="11"/>
      <c r="AC39" s="8"/>
      <c r="AD39"/>
      <c r="AE39" s="135"/>
      <c r="AF39" s="49">
        <v>210</v>
      </c>
      <c r="AG39" s="54" t="s">
        <v>49</v>
      </c>
      <c r="AH39" s="41" t="s">
        <v>22</v>
      </c>
      <c r="AI39" s="98">
        <v>30</v>
      </c>
      <c r="AJ39" s="82">
        <v>24</v>
      </c>
      <c r="AK39" s="101">
        <v>0.28749071233432533</v>
      </c>
    </row>
    <row r="40" spans="1:46" ht="19.5" customHeight="1">
      <c r="G40"/>
      <c r="AB40" s="11"/>
      <c r="AC40" s="8"/>
      <c r="AD40"/>
      <c r="AE40" s="135"/>
      <c r="AF40" s="49">
        <v>211</v>
      </c>
      <c r="AG40" s="54" t="s">
        <v>50</v>
      </c>
      <c r="AH40" s="41" t="s">
        <v>22</v>
      </c>
      <c r="AI40" s="98">
        <v>20</v>
      </c>
      <c r="AJ40" s="82">
        <v>27</v>
      </c>
      <c r="AK40" s="101">
        <v>0.2725980902969265</v>
      </c>
    </row>
    <row r="41" spans="1:46" ht="19.5" customHeight="1">
      <c r="G41"/>
      <c r="AB41" s="11"/>
      <c r="AC41" s="8"/>
      <c r="AD41"/>
      <c r="AE41" s="135"/>
      <c r="AF41" s="49">
        <v>212</v>
      </c>
      <c r="AG41" s="54" t="s">
        <v>51</v>
      </c>
      <c r="AH41" s="41" t="s">
        <v>22</v>
      </c>
      <c r="AI41" s="98">
        <v>15</v>
      </c>
      <c r="AJ41" s="82">
        <v>24</v>
      </c>
      <c r="AK41" s="101">
        <v>0.74900196764437066</v>
      </c>
    </row>
    <row r="42" spans="1:46" ht="14.25">
      <c r="G42"/>
      <c r="AB42" s="11"/>
      <c r="AC42" s="8"/>
      <c r="AD42"/>
      <c r="AE42" s="135"/>
      <c r="AF42" s="49">
        <v>213</v>
      </c>
      <c r="AG42" s="54" t="s">
        <v>52</v>
      </c>
      <c r="AH42" s="41" t="s">
        <v>22</v>
      </c>
      <c r="AI42" s="98">
        <v>20</v>
      </c>
      <c r="AJ42" s="82">
        <v>20</v>
      </c>
      <c r="AK42" s="101">
        <v>0.40018294077292477</v>
      </c>
    </row>
    <row r="43" spans="1:46" ht="14.25">
      <c r="G43"/>
      <c r="AB43" s="11"/>
      <c r="AC43" s="8"/>
      <c r="AD43"/>
      <c r="AE43" s="135"/>
      <c r="AF43" s="49">
        <v>214</v>
      </c>
      <c r="AG43" s="53" t="s">
        <v>53</v>
      </c>
      <c r="AH43" s="41" t="s">
        <v>20</v>
      </c>
      <c r="AI43" s="98">
        <v>15</v>
      </c>
      <c r="AJ43" s="82">
        <v>26</v>
      </c>
      <c r="AK43" s="101">
        <v>2.7750270400192285</v>
      </c>
    </row>
    <row r="44" spans="1:46" ht="14.25">
      <c r="G44"/>
      <c r="AB44" s="11"/>
      <c r="AC44" s="8"/>
      <c r="AD44"/>
      <c r="AE44" s="135"/>
      <c r="AF44" s="49">
        <v>215</v>
      </c>
      <c r="AG44" s="53" t="s">
        <v>53</v>
      </c>
      <c r="AH44" s="41" t="s">
        <v>22</v>
      </c>
      <c r="AI44" s="98">
        <v>25</v>
      </c>
      <c r="AJ44" s="82">
        <v>32</v>
      </c>
      <c r="AK44" s="101">
        <v>6.1092956817556505</v>
      </c>
    </row>
    <row r="45" spans="1:46" ht="14.25">
      <c r="G45"/>
      <c r="AB45" s="11"/>
      <c r="AC45" s="8"/>
      <c r="AD45"/>
      <c r="AE45" s="135"/>
      <c r="AF45" s="49">
        <v>216</v>
      </c>
      <c r="AG45" s="53" t="s">
        <v>54</v>
      </c>
      <c r="AH45" s="41" t="s">
        <v>20</v>
      </c>
      <c r="AI45" s="98">
        <v>15</v>
      </c>
      <c r="AJ45" s="82">
        <v>19</v>
      </c>
      <c r="AK45" s="101">
        <v>0.50399955613668124</v>
      </c>
    </row>
    <row r="46" spans="1:46" ht="14.25">
      <c r="G46"/>
      <c r="AB46" s="11"/>
      <c r="AC46" s="8"/>
      <c r="AD46"/>
      <c r="AE46" s="135"/>
      <c r="AF46" s="49">
        <v>217</v>
      </c>
      <c r="AG46" s="53" t="s">
        <v>54</v>
      </c>
      <c r="AH46" s="41" t="s">
        <v>22</v>
      </c>
      <c r="AI46" s="98">
        <v>30</v>
      </c>
      <c r="AJ46" s="82">
        <v>37</v>
      </c>
      <c r="AK46" s="101">
        <v>0.83959851925352058</v>
      </c>
    </row>
    <row r="47" spans="1:46" ht="14.25">
      <c r="G47"/>
      <c r="AB47" s="11"/>
      <c r="AC47" s="8"/>
      <c r="AD47"/>
      <c r="AE47" s="135"/>
      <c r="AF47" s="49">
        <v>218</v>
      </c>
      <c r="AG47" s="53" t="s">
        <v>55</v>
      </c>
      <c r="AH47" s="41" t="s">
        <v>20</v>
      </c>
      <c r="AI47" s="98">
        <v>10</v>
      </c>
      <c r="AJ47" s="82">
        <v>20</v>
      </c>
      <c r="AK47" s="101">
        <v>0.97045322541945456</v>
      </c>
    </row>
    <row r="48" spans="1:46" ht="14.25">
      <c r="G48"/>
      <c r="AB48" s="11"/>
      <c r="AC48" s="8"/>
      <c r="AD48"/>
      <c r="AE48" s="136"/>
      <c r="AF48" s="49">
        <v>219</v>
      </c>
      <c r="AG48" s="53" t="s">
        <v>55</v>
      </c>
      <c r="AH48" s="41" t="s">
        <v>22</v>
      </c>
      <c r="AI48" s="98">
        <v>20</v>
      </c>
      <c r="AJ48" s="82">
        <v>24</v>
      </c>
      <c r="AK48" s="101">
        <v>5.3535411852796955</v>
      </c>
    </row>
    <row r="49" spans="7:37" ht="14.25">
      <c r="G49"/>
      <c r="AB49" s="11"/>
      <c r="AC49" s="8"/>
      <c r="AD49"/>
      <c r="AE49" s="137" t="s">
        <v>56</v>
      </c>
      <c r="AF49" s="49">
        <v>301</v>
      </c>
      <c r="AG49" s="54" t="s">
        <v>118</v>
      </c>
      <c r="AH49" s="41" t="s">
        <v>22</v>
      </c>
      <c r="AI49" s="98">
        <v>25</v>
      </c>
      <c r="AJ49" s="82">
        <v>24</v>
      </c>
      <c r="AK49" s="101">
        <v>0.85603989029569028</v>
      </c>
    </row>
    <row r="50" spans="7:37" ht="14.25">
      <c r="G50"/>
      <c r="AB50" s="11"/>
      <c r="AC50" s="8"/>
      <c r="AD50"/>
      <c r="AE50" s="137"/>
      <c r="AF50" s="49">
        <v>302</v>
      </c>
      <c r="AG50" s="54" t="s">
        <v>57</v>
      </c>
      <c r="AH50" s="41" t="s">
        <v>22</v>
      </c>
      <c r="AI50" s="98">
        <v>15</v>
      </c>
      <c r="AJ50" s="82">
        <v>30</v>
      </c>
      <c r="AK50" s="101">
        <v>2.1762608252674478</v>
      </c>
    </row>
    <row r="51" spans="7:37" ht="14.25">
      <c r="G51"/>
      <c r="AB51" s="11"/>
      <c r="AC51" s="8"/>
      <c r="AD51"/>
      <c r="AE51" s="137"/>
      <c r="AF51" s="49">
        <v>303</v>
      </c>
      <c r="AG51" s="54" t="s">
        <v>58</v>
      </c>
      <c r="AH51" s="41" t="s">
        <v>22</v>
      </c>
      <c r="AI51" s="98">
        <v>20</v>
      </c>
      <c r="AJ51" s="82">
        <v>25</v>
      </c>
      <c r="AK51" s="101">
        <v>10.69357517007855</v>
      </c>
    </row>
    <row r="52" spans="7:37" ht="14.25">
      <c r="G52"/>
      <c r="AB52" s="11"/>
      <c r="AC52" s="8"/>
      <c r="AD52"/>
      <c r="AE52" s="137"/>
      <c r="AF52" s="49">
        <v>304</v>
      </c>
      <c r="AG52" s="54" t="s">
        <v>99</v>
      </c>
      <c r="AH52" s="41" t="s">
        <v>22</v>
      </c>
      <c r="AI52" s="98">
        <v>15</v>
      </c>
      <c r="AJ52" s="82">
        <v>20</v>
      </c>
      <c r="AK52" s="101">
        <v>2.4117647058823528</v>
      </c>
    </row>
    <row r="53" spans="7:37" ht="14.25">
      <c r="G53"/>
      <c r="AB53" s="11"/>
      <c r="AC53" s="8"/>
      <c r="AD53"/>
      <c r="AE53" s="137"/>
      <c r="AF53" s="49">
        <v>305</v>
      </c>
      <c r="AG53" s="54" t="s">
        <v>59</v>
      </c>
      <c r="AH53" s="41" t="s">
        <v>22</v>
      </c>
      <c r="AI53" s="98">
        <v>15</v>
      </c>
      <c r="AJ53" s="82">
        <v>22</v>
      </c>
      <c r="AK53" s="101">
        <v>0.59514667485793271</v>
      </c>
    </row>
    <row r="54" spans="7:37" ht="14.25">
      <c r="G54"/>
      <c r="AB54" s="11"/>
      <c r="AC54" s="8"/>
      <c r="AD54"/>
      <c r="AE54" s="137"/>
      <c r="AF54" s="49">
        <v>306</v>
      </c>
      <c r="AG54" s="54" t="s">
        <v>60</v>
      </c>
      <c r="AH54" s="41" t="s">
        <v>22</v>
      </c>
      <c r="AI54" s="98">
        <v>15</v>
      </c>
      <c r="AJ54" s="82">
        <v>24</v>
      </c>
      <c r="AK54" s="101">
        <v>1.7300896031642097</v>
      </c>
    </row>
    <row r="55" spans="7:37" ht="14.25">
      <c r="G55"/>
      <c r="AB55" s="11"/>
      <c r="AC55" s="8"/>
      <c r="AD55"/>
      <c r="AE55" s="137"/>
      <c r="AF55" s="49">
        <v>307</v>
      </c>
      <c r="AG55" s="54" t="s">
        <v>61</v>
      </c>
      <c r="AH55" s="41" t="s">
        <v>22</v>
      </c>
      <c r="AI55" s="98">
        <v>15</v>
      </c>
      <c r="AJ55" s="82">
        <v>23</v>
      </c>
      <c r="AK55" s="101">
        <v>11.756903154533026</v>
      </c>
    </row>
    <row r="56" spans="7:37" ht="14.25">
      <c r="G56"/>
      <c r="AB56" s="11"/>
      <c r="AC56" s="8"/>
      <c r="AD56"/>
      <c r="AE56" s="137"/>
      <c r="AF56" s="49">
        <v>308</v>
      </c>
      <c r="AG56" s="54" t="s">
        <v>62</v>
      </c>
      <c r="AH56" s="41" t="s">
        <v>22</v>
      </c>
      <c r="AI56" s="98">
        <v>15</v>
      </c>
      <c r="AJ56" s="82">
        <v>24</v>
      </c>
      <c r="AK56" s="101">
        <v>1.6593753503077908</v>
      </c>
    </row>
    <row r="57" spans="7:37" ht="14.25">
      <c r="G57"/>
      <c r="AB57" s="11"/>
      <c r="AC57" s="8"/>
      <c r="AD57"/>
      <c r="AE57" s="137"/>
      <c r="AF57" s="49">
        <v>309</v>
      </c>
      <c r="AG57" s="54" t="s">
        <v>63</v>
      </c>
      <c r="AH57" s="41" t="s">
        <v>22</v>
      </c>
      <c r="AI57" s="98">
        <v>15</v>
      </c>
      <c r="AJ57" s="82">
        <v>30</v>
      </c>
      <c r="AK57" s="101">
        <v>0.58049593576161218</v>
      </c>
    </row>
    <row r="58" spans="7:37" ht="14.25">
      <c r="G58"/>
      <c r="AB58" s="11"/>
      <c r="AC58" s="8"/>
      <c r="AD58"/>
      <c r="AE58" s="137"/>
      <c r="AF58" s="49">
        <v>310</v>
      </c>
      <c r="AG58" s="54" t="s">
        <v>64</v>
      </c>
      <c r="AH58" s="41" t="s">
        <v>22</v>
      </c>
      <c r="AI58" s="98">
        <v>15</v>
      </c>
      <c r="AJ58" s="82">
        <v>28</v>
      </c>
      <c r="AK58" s="101">
        <v>0.473276998588533</v>
      </c>
    </row>
    <row r="59" spans="7:37" ht="14.25">
      <c r="G59"/>
      <c r="AB59" s="11"/>
      <c r="AC59" s="8"/>
      <c r="AD59"/>
      <c r="AE59" s="137"/>
      <c r="AF59" s="49">
        <v>311</v>
      </c>
      <c r="AG59" s="54" t="s">
        <v>65</v>
      </c>
      <c r="AH59" s="41" t="s">
        <v>22</v>
      </c>
      <c r="AI59" s="98">
        <v>20</v>
      </c>
      <c r="AJ59" s="82">
        <v>28</v>
      </c>
      <c r="AK59" s="101">
        <v>0.96932515337423308</v>
      </c>
    </row>
    <row r="60" spans="7:37" ht="14.25">
      <c r="G60"/>
      <c r="AB60" s="11"/>
      <c r="AC60" s="8"/>
      <c r="AD60"/>
      <c r="AE60" s="137"/>
      <c r="AF60" s="49">
        <v>312</v>
      </c>
      <c r="AG60" s="54" t="s">
        <v>66</v>
      </c>
      <c r="AH60" s="41" t="s">
        <v>22</v>
      </c>
      <c r="AI60" s="98">
        <v>25</v>
      </c>
      <c r="AJ60" s="82">
        <v>31</v>
      </c>
      <c r="AK60" s="101">
        <v>0.63728620296465222</v>
      </c>
    </row>
    <row r="61" spans="7:37" ht="14.25">
      <c r="G61"/>
      <c r="AB61" s="11"/>
      <c r="AC61" s="8"/>
      <c r="AD61"/>
      <c r="AE61" s="137"/>
      <c r="AF61" s="49">
        <v>313</v>
      </c>
      <c r="AG61" s="54" t="s">
        <v>67</v>
      </c>
      <c r="AH61" s="41" t="s">
        <v>22</v>
      </c>
      <c r="AI61" s="98">
        <v>18</v>
      </c>
      <c r="AJ61" s="82">
        <v>33</v>
      </c>
      <c r="AK61" s="101">
        <v>0.65591220040934417</v>
      </c>
    </row>
    <row r="62" spans="7:37" ht="14.25">
      <c r="G62"/>
      <c r="AB62" s="11"/>
      <c r="AC62" s="8"/>
      <c r="AD62"/>
      <c r="AE62" s="137"/>
      <c r="AF62" s="49">
        <v>314</v>
      </c>
      <c r="AG62" s="54" t="s">
        <v>68</v>
      </c>
      <c r="AH62" s="41" t="s">
        <v>22</v>
      </c>
      <c r="AI62" s="98">
        <v>15</v>
      </c>
      <c r="AJ62" s="82">
        <v>24</v>
      </c>
      <c r="AK62" s="101">
        <v>0.31379711107421548</v>
      </c>
    </row>
    <row r="63" spans="7:37" ht="14.25">
      <c r="G63"/>
      <c r="AB63" s="11"/>
      <c r="AC63" s="8"/>
      <c r="AD63"/>
      <c r="AE63" s="137"/>
      <c r="AF63" s="49">
        <v>315</v>
      </c>
      <c r="AG63" s="54" t="s">
        <v>69</v>
      </c>
      <c r="AH63" s="41" t="s">
        <v>22</v>
      </c>
      <c r="AI63" s="98">
        <v>15</v>
      </c>
      <c r="AJ63" s="82">
        <v>22</v>
      </c>
      <c r="AK63" s="101">
        <v>0.26935186607279987</v>
      </c>
    </row>
    <row r="64" spans="7:37" ht="14.25">
      <c r="G64"/>
      <c r="AB64" s="11"/>
      <c r="AC64" s="8"/>
      <c r="AD64"/>
      <c r="AE64" s="137"/>
      <c r="AF64" s="49">
        <v>316</v>
      </c>
      <c r="AG64" s="54" t="s">
        <v>70</v>
      </c>
      <c r="AH64" s="41" t="s">
        <v>22</v>
      </c>
      <c r="AI64" s="98">
        <v>15</v>
      </c>
      <c r="AJ64" s="82">
        <v>27</v>
      </c>
      <c r="AK64" s="101">
        <v>0.14252587365776384</v>
      </c>
    </row>
    <row r="65" spans="7:37" ht="14.25">
      <c r="G65"/>
      <c r="AB65" s="11"/>
      <c r="AC65" s="8"/>
      <c r="AD65"/>
      <c r="AE65" s="137"/>
      <c r="AF65" s="49">
        <v>317</v>
      </c>
      <c r="AG65" s="54" t="s">
        <v>71</v>
      </c>
      <c r="AH65" s="41" t="s">
        <v>22</v>
      </c>
      <c r="AI65" s="98">
        <v>15</v>
      </c>
      <c r="AJ65" s="82">
        <v>21</v>
      </c>
      <c r="AK65" s="101">
        <v>9.3758272010164651E-2</v>
      </c>
    </row>
    <row r="66" spans="7:37" ht="14.25">
      <c r="G66"/>
      <c r="AB66" s="11"/>
      <c r="AC66" s="8"/>
      <c r="AD66"/>
      <c r="AE66" s="137"/>
      <c r="AF66" s="49">
        <v>318</v>
      </c>
      <c r="AG66" s="54" t="s">
        <v>72</v>
      </c>
      <c r="AH66" s="41" t="s">
        <v>22</v>
      </c>
      <c r="AI66" s="98">
        <v>10</v>
      </c>
      <c r="AJ66" s="82">
        <v>26</v>
      </c>
      <c r="AK66" s="101">
        <v>9.9554337040672014E-2</v>
      </c>
    </row>
    <row r="67" spans="7:37" ht="14.25">
      <c r="G67"/>
      <c r="AB67" s="11"/>
      <c r="AC67" s="8"/>
      <c r="AD67"/>
      <c r="AE67" s="137"/>
      <c r="AF67" s="49">
        <v>319</v>
      </c>
      <c r="AG67" s="54" t="s">
        <v>119</v>
      </c>
      <c r="AH67" s="41" t="s">
        <v>22</v>
      </c>
      <c r="AI67" s="98">
        <v>20</v>
      </c>
      <c r="AJ67" s="82">
        <v>31</v>
      </c>
      <c r="AK67" s="101">
        <v>0.91111488014473085</v>
      </c>
    </row>
    <row r="68" spans="7:37" ht="14.25">
      <c r="G68"/>
      <c r="AB68" s="11"/>
      <c r="AC68" s="8"/>
      <c r="AD68"/>
      <c r="AE68" s="137"/>
      <c r="AF68" s="49">
        <v>320</v>
      </c>
      <c r="AG68" s="54" t="s">
        <v>120</v>
      </c>
      <c r="AH68" s="41" t="s">
        <v>22</v>
      </c>
      <c r="AI68" s="98">
        <v>20</v>
      </c>
      <c r="AJ68" s="82">
        <v>22</v>
      </c>
      <c r="AK68" s="101">
        <v>0.47319335050434902</v>
      </c>
    </row>
    <row r="69" spans="7:37" ht="14.25">
      <c r="G69"/>
      <c r="AB69" s="11"/>
      <c r="AC69" s="8"/>
      <c r="AD69"/>
      <c r="AE69" s="137"/>
      <c r="AF69" s="49">
        <v>321</v>
      </c>
      <c r="AG69" s="54" t="s">
        <v>73</v>
      </c>
      <c r="AH69" s="41" t="s">
        <v>22</v>
      </c>
      <c r="AI69" s="98">
        <v>20</v>
      </c>
      <c r="AJ69" s="82">
        <v>24</v>
      </c>
      <c r="AK69" s="101">
        <v>0.82695885879677489</v>
      </c>
    </row>
    <row r="70" spans="7:37" ht="14.25">
      <c r="G70"/>
      <c r="AB70" s="11"/>
      <c r="AC70" s="8"/>
      <c r="AD70"/>
      <c r="AE70" s="137"/>
      <c r="AF70" s="49">
        <v>322</v>
      </c>
      <c r="AG70" s="54" t="s">
        <v>121</v>
      </c>
      <c r="AH70" s="41" t="s">
        <v>34</v>
      </c>
      <c r="AI70" s="98">
        <v>20</v>
      </c>
      <c r="AJ70" s="82">
        <v>29</v>
      </c>
      <c r="AK70" s="101">
        <v>0.73563958916627947</v>
      </c>
    </row>
    <row r="71" spans="7:37" ht="14.25">
      <c r="G71"/>
      <c r="AB71" s="11"/>
      <c r="AC71" s="8"/>
      <c r="AD71"/>
      <c r="AE71" s="137"/>
      <c r="AF71" s="49">
        <v>323</v>
      </c>
      <c r="AG71" s="54" t="s">
        <v>74</v>
      </c>
      <c r="AH71" s="41" t="s">
        <v>22</v>
      </c>
      <c r="AI71" s="98">
        <v>25</v>
      </c>
      <c r="AJ71" s="82">
        <v>25</v>
      </c>
      <c r="AK71" s="101">
        <v>2.0807726611316637</v>
      </c>
    </row>
    <row r="72" spans="7:37" ht="14.25">
      <c r="G72"/>
      <c r="AB72" s="11"/>
      <c r="AC72" s="8"/>
      <c r="AD72"/>
      <c r="AE72" s="137"/>
      <c r="AF72" s="49">
        <v>324</v>
      </c>
      <c r="AG72" s="54" t="s">
        <v>122</v>
      </c>
      <c r="AH72" s="41" t="s">
        <v>34</v>
      </c>
      <c r="AI72" s="98">
        <v>20</v>
      </c>
      <c r="AJ72" s="82">
        <v>32</v>
      </c>
      <c r="AK72" s="101">
        <v>0.47083345688080624</v>
      </c>
    </row>
    <row r="73" spans="7:37" ht="14.25">
      <c r="G73"/>
      <c r="AB73" s="11"/>
      <c r="AC73" s="8"/>
      <c r="AD73"/>
      <c r="AE73" s="137"/>
      <c r="AF73" s="49">
        <v>325</v>
      </c>
      <c r="AG73" s="54" t="s">
        <v>75</v>
      </c>
      <c r="AH73" s="41" t="s">
        <v>22</v>
      </c>
      <c r="AI73" s="98">
        <v>40</v>
      </c>
      <c r="AJ73" s="82">
        <v>30</v>
      </c>
      <c r="AK73" s="101">
        <v>0.86365023996353851</v>
      </c>
    </row>
    <row r="74" spans="7:37" ht="14.25">
      <c r="G74"/>
      <c r="AB74" s="11"/>
      <c r="AC74" s="8"/>
      <c r="AD74"/>
      <c r="AE74" s="137"/>
      <c r="AF74" s="49">
        <v>326</v>
      </c>
      <c r="AG74" s="54" t="s">
        <v>123</v>
      </c>
      <c r="AH74" s="41" t="s">
        <v>34</v>
      </c>
      <c r="AI74" s="98">
        <v>20</v>
      </c>
      <c r="AJ74" s="82">
        <v>34</v>
      </c>
      <c r="AK74" s="101">
        <v>0.74367131600179748</v>
      </c>
    </row>
    <row r="75" spans="7:37" ht="14.25">
      <c r="G75"/>
      <c r="AB75" s="11"/>
      <c r="AC75" s="8"/>
      <c r="AD75"/>
      <c r="AE75" s="137"/>
      <c r="AF75" s="49">
        <v>327</v>
      </c>
      <c r="AG75" s="54" t="s">
        <v>76</v>
      </c>
      <c r="AH75" s="41" t="s">
        <v>22</v>
      </c>
      <c r="AI75" s="98">
        <v>40</v>
      </c>
      <c r="AJ75" s="82">
        <v>30</v>
      </c>
      <c r="AK75" s="101">
        <v>0.52761925271885435</v>
      </c>
    </row>
    <row r="76" spans="7:37" ht="14.25">
      <c r="G76"/>
      <c r="AB76" s="11"/>
      <c r="AC76" s="8"/>
      <c r="AD76"/>
      <c r="AE76" s="137"/>
      <c r="AF76" s="49">
        <v>328</v>
      </c>
      <c r="AG76" s="54" t="s">
        <v>124</v>
      </c>
      <c r="AH76" s="41" t="s">
        <v>34</v>
      </c>
      <c r="AI76" s="98">
        <v>30</v>
      </c>
      <c r="AJ76" s="82">
        <v>35</v>
      </c>
      <c r="AK76" s="101">
        <v>0.14338052894706713</v>
      </c>
    </row>
    <row r="77" spans="7:37" ht="14.25">
      <c r="G77"/>
      <c r="AB77" s="11"/>
      <c r="AC77" s="8"/>
      <c r="AD77"/>
      <c r="AE77" s="137"/>
      <c r="AF77" s="49">
        <v>329</v>
      </c>
      <c r="AG77" s="54" t="s">
        <v>77</v>
      </c>
      <c r="AH77" s="41" t="s">
        <v>22</v>
      </c>
      <c r="AI77" s="98">
        <v>30</v>
      </c>
      <c r="AJ77" s="82">
        <v>27</v>
      </c>
      <c r="AK77" s="101">
        <v>0.23454933323554022</v>
      </c>
    </row>
    <row r="78" spans="7:37" ht="14.25">
      <c r="G78"/>
      <c r="AB78" s="11"/>
      <c r="AC78" s="8"/>
      <c r="AD78"/>
      <c r="AE78" s="137"/>
      <c r="AF78" s="49">
        <v>330</v>
      </c>
      <c r="AG78" s="54" t="s">
        <v>78</v>
      </c>
      <c r="AH78" s="41" t="s">
        <v>34</v>
      </c>
      <c r="AI78" s="98">
        <v>30</v>
      </c>
      <c r="AJ78" s="82">
        <v>23</v>
      </c>
      <c r="AK78" s="101">
        <v>1.324431256181998</v>
      </c>
    </row>
    <row r="79" spans="7:37" ht="14.25">
      <c r="G79"/>
      <c r="AB79" s="11"/>
      <c r="AC79" s="8"/>
      <c r="AD79"/>
      <c r="AE79" s="137"/>
      <c r="AF79" s="49">
        <v>331</v>
      </c>
      <c r="AG79" s="54" t="s">
        <v>79</v>
      </c>
      <c r="AH79" s="41" t="s">
        <v>34</v>
      </c>
      <c r="AI79" s="98">
        <v>30</v>
      </c>
      <c r="AJ79" s="82">
        <v>35</v>
      </c>
      <c r="AK79" s="101">
        <v>0.26470432526867488</v>
      </c>
    </row>
    <row r="80" spans="7:37" ht="14.25">
      <c r="G80"/>
      <c r="AB80" s="11"/>
      <c r="AC80" s="8"/>
      <c r="AD80"/>
      <c r="AE80" s="137"/>
      <c r="AF80" s="49">
        <v>332</v>
      </c>
      <c r="AG80" s="54" t="s">
        <v>80</v>
      </c>
      <c r="AH80" s="41" t="s">
        <v>22</v>
      </c>
      <c r="AI80" s="98">
        <v>10</v>
      </c>
      <c r="AJ80" s="82">
        <v>23</v>
      </c>
      <c r="AK80" s="101">
        <v>0.13474025974025974</v>
      </c>
    </row>
    <row r="81" spans="7:37" ht="14.25">
      <c r="G81"/>
      <c r="AB81" s="11"/>
      <c r="AC81" s="8"/>
      <c r="AD81"/>
      <c r="AE81" s="137"/>
      <c r="AF81" s="49">
        <v>333</v>
      </c>
      <c r="AG81" s="54" t="s">
        <v>81</v>
      </c>
      <c r="AH81" s="41" t="s">
        <v>22</v>
      </c>
      <c r="AI81" s="98">
        <v>10</v>
      </c>
      <c r="AJ81" s="82">
        <v>22</v>
      </c>
      <c r="AK81" s="101">
        <v>0.35579827481979576</v>
      </c>
    </row>
    <row r="82" spans="7:37" ht="14.25">
      <c r="G82"/>
      <c r="AB82" s="11"/>
      <c r="AC82" s="8"/>
      <c r="AD82"/>
      <c r="AE82" s="137"/>
      <c r="AF82" s="49">
        <v>334</v>
      </c>
      <c r="AG82" s="97" t="s">
        <v>156</v>
      </c>
      <c r="AH82" s="41" t="s">
        <v>22</v>
      </c>
      <c r="AI82" s="98">
        <v>10</v>
      </c>
      <c r="AJ82" s="82">
        <v>0</v>
      </c>
      <c r="AK82" s="101">
        <v>0</v>
      </c>
    </row>
    <row r="83" spans="7:37" ht="14.25">
      <c r="G83"/>
      <c r="AB83" s="11"/>
      <c r="AC83" s="8"/>
      <c r="AD83"/>
      <c r="AE83" s="137"/>
      <c r="AF83" s="49">
        <v>335</v>
      </c>
      <c r="AG83" s="54" t="s">
        <v>83</v>
      </c>
      <c r="AH83" s="41" t="s">
        <v>22</v>
      </c>
      <c r="AI83" s="98">
        <v>20</v>
      </c>
      <c r="AJ83" s="82">
        <v>28</v>
      </c>
      <c r="AK83" s="101">
        <v>0.30948188463795956</v>
      </c>
    </row>
    <row r="84" spans="7:37" ht="14.25">
      <c r="G84"/>
      <c r="AB84" s="11"/>
      <c r="AC84" s="8"/>
      <c r="AD84"/>
      <c r="AE84" s="137"/>
      <c r="AF84" s="49">
        <v>336</v>
      </c>
      <c r="AG84" s="54" t="s">
        <v>84</v>
      </c>
      <c r="AH84" s="41" t="s">
        <v>22</v>
      </c>
      <c r="AI84" s="98">
        <v>20</v>
      </c>
      <c r="AJ84" s="82">
        <v>35</v>
      </c>
      <c r="AK84" s="101">
        <v>0.47741668940201032</v>
      </c>
    </row>
    <row r="85" spans="7:37" ht="14.25">
      <c r="G85"/>
      <c r="AB85" s="11"/>
      <c r="AC85" s="8"/>
      <c r="AD85"/>
      <c r="AE85" s="137"/>
      <c r="AF85" s="49">
        <v>337</v>
      </c>
      <c r="AG85" s="54" t="s">
        <v>85</v>
      </c>
      <c r="AH85" s="41" t="s">
        <v>22</v>
      </c>
      <c r="AI85" s="98">
        <v>25</v>
      </c>
      <c r="AJ85" s="82">
        <v>26</v>
      </c>
      <c r="AK85" s="101">
        <v>0.79572420835953239</v>
      </c>
    </row>
    <row r="86" spans="7:37" ht="14.25">
      <c r="G86"/>
      <c r="AB86" s="11"/>
      <c r="AC86" s="8"/>
      <c r="AD86"/>
      <c r="AE86" s="137"/>
      <c r="AF86" s="49">
        <v>338</v>
      </c>
      <c r="AG86" s="54" t="s">
        <v>86</v>
      </c>
      <c r="AH86" s="41" t="s">
        <v>22</v>
      </c>
      <c r="AI86" s="98">
        <v>25</v>
      </c>
      <c r="AJ86" s="82">
        <v>35</v>
      </c>
      <c r="AK86" s="101">
        <v>0.77904060615762227</v>
      </c>
    </row>
    <row r="87" spans="7:37" ht="14.25">
      <c r="G87"/>
      <c r="AB87" s="11"/>
      <c r="AC87" s="8"/>
      <c r="AD87"/>
      <c r="AE87" s="137"/>
      <c r="AF87" s="49">
        <v>339</v>
      </c>
      <c r="AG87" s="54" t="s">
        <v>87</v>
      </c>
      <c r="AH87" s="41" t="s">
        <v>22</v>
      </c>
      <c r="AI87" s="98">
        <v>10</v>
      </c>
      <c r="AJ87" s="82">
        <v>19</v>
      </c>
      <c r="AK87" s="101">
        <v>5.2773196024848749E-2</v>
      </c>
    </row>
    <row r="88" spans="7:37" ht="14.25">
      <c r="G88"/>
      <c r="AB88" s="11"/>
      <c r="AC88" s="8"/>
      <c r="AD88"/>
      <c r="AE88" s="137"/>
      <c r="AF88" s="49">
        <v>340</v>
      </c>
      <c r="AG88" s="54" t="s">
        <v>88</v>
      </c>
      <c r="AH88" s="41" t="s">
        <v>22</v>
      </c>
      <c r="AI88" s="98">
        <v>15</v>
      </c>
      <c r="AJ88" s="82">
        <v>25</v>
      </c>
      <c r="AK88" s="101">
        <v>0.347309790538397</v>
      </c>
    </row>
    <row r="89" spans="7:37" ht="14.25">
      <c r="G89"/>
      <c r="AB89" s="11"/>
      <c r="AC89" s="8"/>
      <c r="AD89"/>
      <c r="AE89" s="137"/>
      <c r="AF89" s="49">
        <v>341</v>
      </c>
      <c r="AG89" s="54" t="s">
        <v>89</v>
      </c>
      <c r="AH89" s="41" t="s">
        <v>22</v>
      </c>
      <c r="AI89" s="98">
        <v>50</v>
      </c>
      <c r="AJ89" s="82">
        <v>24</v>
      </c>
      <c r="AK89" s="101">
        <v>0.27947791460806726</v>
      </c>
    </row>
    <row r="90" spans="7:37" ht="14.25">
      <c r="G90"/>
      <c r="AB90" s="11"/>
      <c r="AC90" s="8"/>
      <c r="AD90"/>
      <c r="AE90" s="137"/>
      <c r="AF90" s="49">
        <v>342</v>
      </c>
      <c r="AG90" s="54" t="s">
        <v>90</v>
      </c>
      <c r="AH90" s="41" t="s">
        <v>22</v>
      </c>
      <c r="AI90" s="98">
        <v>20</v>
      </c>
      <c r="AJ90" s="82">
        <v>24</v>
      </c>
      <c r="AK90" s="101">
        <v>0.68602789846787104</v>
      </c>
    </row>
    <row r="91" spans="7:37" ht="14.25">
      <c r="G91"/>
      <c r="AB91" s="11"/>
      <c r="AC91" s="8"/>
      <c r="AD91"/>
      <c r="AE91" s="137"/>
      <c r="AF91" s="49">
        <v>343</v>
      </c>
      <c r="AG91" s="54" t="s">
        <v>91</v>
      </c>
      <c r="AH91" s="41" t="s">
        <v>22</v>
      </c>
      <c r="AI91" s="98">
        <v>25</v>
      </c>
      <c r="AJ91" s="82">
        <v>25</v>
      </c>
      <c r="AK91" s="101">
        <v>0.54835943493793571</v>
      </c>
    </row>
    <row r="92" spans="7:37" ht="14.25">
      <c r="G92"/>
      <c r="AB92" s="11"/>
      <c r="AC92" s="8"/>
      <c r="AD92"/>
      <c r="AE92" s="137"/>
      <c r="AF92" s="49">
        <v>344</v>
      </c>
      <c r="AG92" s="54" t="s">
        <v>92</v>
      </c>
      <c r="AH92" s="41" t="s">
        <v>22</v>
      </c>
      <c r="AI92" s="98">
        <v>12</v>
      </c>
      <c r="AJ92" s="82">
        <v>31</v>
      </c>
      <c r="AK92" s="101">
        <v>0.34899986311349834</v>
      </c>
    </row>
    <row r="93" spans="7:37" ht="14.25">
      <c r="G93"/>
      <c r="AB93" s="11"/>
      <c r="AC93" s="8"/>
      <c r="AD93"/>
      <c r="AE93" s="137"/>
      <c r="AF93" s="49">
        <v>345</v>
      </c>
      <c r="AG93" s="54" t="s">
        <v>93</v>
      </c>
      <c r="AH93" s="41" t="s">
        <v>22</v>
      </c>
      <c r="AI93" s="98">
        <v>30</v>
      </c>
      <c r="AJ93" s="82">
        <v>25</v>
      </c>
      <c r="AK93" s="101">
        <v>0.271692986924775</v>
      </c>
    </row>
    <row r="94" spans="7:37" ht="14.25">
      <c r="G94"/>
      <c r="AB94" s="11"/>
      <c r="AC94" s="8"/>
      <c r="AD94"/>
      <c r="AE94" s="137"/>
      <c r="AF94" s="49">
        <v>346</v>
      </c>
      <c r="AG94" s="54" t="s">
        <v>94</v>
      </c>
      <c r="AH94" s="41" t="s">
        <v>22</v>
      </c>
      <c r="AI94" s="98">
        <v>25</v>
      </c>
      <c r="AJ94" s="82">
        <v>24</v>
      </c>
      <c r="AK94" s="101">
        <v>1.4273097304354505</v>
      </c>
    </row>
    <row r="95" spans="7:37" ht="14.25">
      <c r="G95"/>
      <c r="AB95" s="11"/>
      <c r="AC95" s="8"/>
      <c r="AD95"/>
      <c r="AE95" s="137"/>
      <c r="AF95" s="49">
        <v>347</v>
      </c>
      <c r="AG95" s="54" t="s">
        <v>95</v>
      </c>
      <c r="AH95" s="41" t="s">
        <v>22</v>
      </c>
      <c r="AI95" s="98">
        <v>15</v>
      </c>
      <c r="AJ95" s="82">
        <v>25</v>
      </c>
      <c r="AK95" s="101">
        <v>0.39970162932995801</v>
      </c>
    </row>
    <row r="96" spans="7:37" ht="14.25">
      <c r="G96"/>
      <c r="AB96" s="11"/>
      <c r="AC96" s="8"/>
      <c r="AD96"/>
      <c r="AE96" s="137"/>
      <c r="AF96" s="49">
        <v>348</v>
      </c>
      <c r="AG96" s="54" t="s">
        <v>96</v>
      </c>
      <c r="AH96" s="41" t="s">
        <v>22</v>
      </c>
      <c r="AI96" s="98">
        <v>25</v>
      </c>
      <c r="AJ96" s="82">
        <v>23</v>
      </c>
      <c r="AK96" s="101">
        <v>0.68146565924438396</v>
      </c>
    </row>
    <row r="97" spans="7:37" ht="14.25">
      <c r="G97"/>
      <c r="AB97" s="11"/>
      <c r="AC97" s="8"/>
      <c r="AD97"/>
      <c r="AE97" s="137"/>
      <c r="AF97" s="49">
        <v>349</v>
      </c>
      <c r="AG97" s="54" t="s">
        <v>97</v>
      </c>
      <c r="AH97" s="41" t="s">
        <v>22</v>
      </c>
      <c r="AI97" s="98">
        <v>15</v>
      </c>
      <c r="AJ97" s="82">
        <v>25</v>
      </c>
      <c r="AK97" s="101">
        <v>2.0185071298751698</v>
      </c>
    </row>
    <row r="98" spans="7:37" ht="14.25">
      <c r="G98"/>
      <c r="AB98" s="11"/>
      <c r="AC98" s="8"/>
      <c r="AD98"/>
      <c r="AE98" s="137"/>
      <c r="AF98" s="49">
        <v>350</v>
      </c>
      <c r="AG98" s="54" t="s">
        <v>98</v>
      </c>
      <c r="AH98" s="41" t="s">
        <v>22</v>
      </c>
      <c r="AI98" s="98">
        <v>15</v>
      </c>
      <c r="AJ98" s="82">
        <v>25</v>
      </c>
      <c r="AK98" s="101">
        <v>0.64029270523667958</v>
      </c>
    </row>
    <row r="99" spans="7:37">
      <c r="G99"/>
      <c r="AB99" s="11"/>
      <c r="AC99" s="8"/>
      <c r="AD99"/>
    </row>
    <row r="100" spans="7:37">
      <c r="G100"/>
      <c r="AB100" s="11"/>
      <c r="AC100" s="8"/>
      <c r="AD100"/>
    </row>
    <row r="101" spans="7:37">
      <c r="G101"/>
      <c r="AB101" s="11"/>
      <c r="AC101" s="8"/>
      <c r="AD101"/>
    </row>
    <row r="102" spans="7:37">
      <c r="G102"/>
      <c r="AB102" s="11"/>
      <c r="AC102" s="8"/>
      <c r="AD102"/>
    </row>
    <row r="103" spans="7:37">
      <c r="G103"/>
      <c r="AB103" s="11"/>
      <c r="AC103" s="8"/>
      <c r="AD103"/>
    </row>
    <row r="104" spans="7:37">
      <c r="G104"/>
      <c r="AB104" s="11"/>
      <c r="AC104" s="8"/>
      <c r="AD104"/>
    </row>
    <row r="105" spans="7:37">
      <c r="G105"/>
      <c r="AB105" s="11"/>
      <c r="AC105" s="8"/>
      <c r="AD105"/>
    </row>
    <row r="106" spans="7:37">
      <c r="G106"/>
      <c r="AB106" s="11"/>
      <c r="AC106" s="8"/>
      <c r="AD106"/>
    </row>
    <row r="107" spans="7:37">
      <c r="G107"/>
      <c r="AB107" s="11"/>
      <c r="AC107" s="8"/>
      <c r="AD107"/>
    </row>
    <row r="108" spans="7:37">
      <c r="G108"/>
      <c r="AB108" s="11"/>
      <c r="AC108" s="8"/>
      <c r="AD108"/>
    </row>
    <row r="109" spans="7:37">
      <c r="G109"/>
      <c r="AB109" s="11"/>
      <c r="AC109" s="8"/>
      <c r="AD109"/>
    </row>
    <row r="110" spans="7:37">
      <c r="G110"/>
      <c r="AB110" s="11"/>
      <c r="AC110" s="8"/>
      <c r="AD110"/>
    </row>
    <row r="111" spans="7:37">
      <c r="G111"/>
      <c r="AB111" s="11"/>
      <c r="AC111" s="8"/>
      <c r="AD111"/>
    </row>
    <row r="112" spans="7:37">
      <c r="G112"/>
      <c r="AB112" s="11"/>
      <c r="AC112" s="8"/>
      <c r="AD112"/>
    </row>
    <row r="113" spans="7:30">
      <c r="G113"/>
      <c r="AB113" s="11"/>
      <c r="AC113" s="8"/>
      <c r="AD113"/>
    </row>
    <row r="114" spans="7:30">
      <c r="G114"/>
      <c r="AB114" s="11"/>
      <c r="AC114" s="8"/>
      <c r="AD114"/>
    </row>
    <row r="115" spans="7:30">
      <c r="G115"/>
      <c r="AB115" s="11"/>
      <c r="AC115" s="8"/>
      <c r="AD115"/>
    </row>
    <row r="116" spans="7:30">
      <c r="G116"/>
      <c r="AB116" s="11"/>
      <c r="AC116" s="8"/>
      <c r="AD116"/>
    </row>
    <row r="117" spans="7:30">
      <c r="G117"/>
      <c r="AB117" s="11"/>
      <c r="AC117" s="8"/>
      <c r="AD117"/>
    </row>
    <row r="118" spans="7:30">
      <c r="G118"/>
      <c r="AB118" s="11"/>
      <c r="AC118" s="8"/>
      <c r="AD118"/>
    </row>
    <row r="119" spans="7:30">
      <c r="G119"/>
      <c r="AB119" s="11"/>
      <c r="AC119" s="8"/>
      <c r="AD119"/>
    </row>
    <row r="120" spans="7:30">
      <c r="G120"/>
      <c r="AB120" s="11"/>
      <c r="AC120" s="8"/>
      <c r="AD120"/>
    </row>
    <row r="121" spans="7:30">
      <c r="G121"/>
      <c r="AB121" s="11"/>
      <c r="AC121" s="8"/>
      <c r="AD121"/>
    </row>
    <row r="122" spans="7:30">
      <c r="G122"/>
      <c r="AB122" s="11"/>
      <c r="AC122" s="8"/>
      <c r="AD122"/>
    </row>
    <row r="123" spans="7:30">
      <c r="G123"/>
      <c r="AB123" s="11"/>
      <c r="AC123" s="8"/>
      <c r="AD123"/>
    </row>
    <row r="124" spans="7:30">
      <c r="G124"/>
      <c r="AB124" s="11"/>
      <c r="AC124" s="8"/>
      <c r="AD124"/>
    </row>
  </sheetData>
  <sheetProtection algorithmName="SHA-512" hashValue="zbReuYrYZhy3IK+/CGkGAmc87+drQz6n1tr3xZZ234OsWMC3DslrtwftrVwgs5Q/DIJyURFFELF5yWkUiG23mw==" saltValue="+A8f/msWXPW8eGBVA7u5dg==" spinCount="100000" sheet="1" objects="1" scenarios="1"/>
  <protectedRanges>
    <protectedRange sqref="B1:I1 O1 S1:T1 W1 B6:B35 C37 G6:G35 AC6:AC35" name="範囲1"/>
  </protectedRanges>
  <mergeCells count="23">
    <mergeCell ref="AE1:AH2"/>
    <mergeCell ref="J1:L1"/>
    <mergeCell ref="AE30:AE48"/>
    <mergeCell ref="AE49:AE98"/>
    <mergeCell ref="B4:B5"/>
    <mergeCell ref="D4:D5"/>
    <mergeCell ref="C4:C5"/>
    <mergeCell ref="B1:I1"/>
    <mergeCell ref="E36:G36"/>
    <mergeCell ref="E37:G37"/>
    <mergeCell ref="E4:E5"/>
    <mergeCell ref="G4:G5"/>
    <mergeCell ref="AE6:AE29"/>
    <mergeCell ref="F4:F5"/>
    <mergeCell ref="S1:T1"/>
    <mergeCell ref="AI3:AI5"/>
    <mergeCell ref="AM3:AT3"/>
    <mergeCell ref="AJ3:AJ5"/>
    <mergeCell ref="AK3:AK5"/>
    <mergeCell ref="AC4:AC5"/>
    <mergeCell ref="AM4:AS4"/>
    <mergeCell ref="AT4:AT5"/>
    <mergeCell ref="AE3:AH4"/>
  </mergeCells>
  <phoneticPr fontId="3"/>
  <pageMargins left="0.25" right="0.25" top="0.75" bottom="0.75" header="0.3" footer="0.3"/>
  <pageSetup paperSize="8" orientation="landscape" r:id="rId1"/>
  <headerFooter>
    <oddFooter>&amp;C一般社団法人　日本ビルヂング協会連合会
一般社団法人　東京ビルヂング協会　中小ビル事業委員会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4"/>
  <sheetViews>
    <sheetView showGridLines="0" workbookViewId="0">
      <selection activeCell="AY7" sqref="AY7"/>
    </sheetView>
  </sheetViews>
  <sheetFormatPr defaultRowHeight="13.5"/>
  <cols>
    <col min="1" max="1" width="3.75" customWidth="1"/>
    <col min="2" max="2" width="6.625" style="1" customWidth="1"/>
    <col min="3" max="3" width="23.625" style="1" customWidth="1"/>
    <col min="4" max="4" width="6.25" customWidth="1"/>
    <col min="5" max="6" width="6.875" style="1" customWidth="1"/>
    <col min="7" max="7" width="7.125" style="1" customWidth="1"/>
    <col min="8" max="27" width="7.125" customWidth="1"/>
    <col min="28" max="28" width="3" customWidth="1"/>
    <col min="29" max="29" width="6.625" style="1" customWidth="1"/>
    <col min="30" max="30" width="2.375" style="11" customWidth="1"/>
    <col min="31" max="31" width="5.5" style="1" customWidth="1"/>
    <col min="32" max="32" width="4.625" style="1" customWidth="1"/>
    <col min="33" max="33" width="26" style="1" customWidth="1"/>
    <col min="34" max="34" width="8.875" style="1" customWidth="1"/>
    <col min="35" max="35" width="7.375" style="1" hidden="1" customWidth="1"/>
    <col min="36" max="36" width="6.375" hidden="1" customWidth="1"/>
    <col min="37" max="37" width="6.75" hidden="1" customWidth="1"/>
    <col min="38" max="46" width="9" hidden="1" customWidth="1"/>
  </cols>
  <sheetData>
    <row r="1" spans="1:46" ht="30.75" customHeight="1">
      <c r="B1" s="159" t="str">
        <f>計画１!B1</f>
        <v>ビル名（上書き）</v>
      </c>
      <c r="C1" s="159"/>
      <c r="D1" s="159"/>
      <c r="E1" s="159"/>
      <c r="F1" s="159"/>
      <c r="G1" s="159"/>
      <c r="H1" s="159"/>
      <c r="I1" s="159"/>
      <c r="J1" s="133" t="s">
        <v>152</v>
      </c>
      <c r="K1" s="133"/>
      <c r="L1" s="133"/>
      <c r="M1" s="7"/>
      <c r="N1" s="28" t="s">
        <v>2</v>
      </c>
      <c r="O1" s="69">
        <f>計画１!O1</f>
        <v>0</v>
      </c>
      <c r="P1" s="30" t="s">
        <v>3</v>
      </c>
      <c r="Q1" s="31"/>
      <c r="R1" s="28" t="s">
        <v>102</v>
      </c>
      <c r="S1" s="160">
        <f>計画１!S1</f>
        <v>0</v>
      </c>
      <c r="T1" s="160"/>
      <c r="U1" s="31" t="s">
        <v>103</v>
      </c>
      <c r="V1" s="68" t="s">
        <v>101</v>
      </c>
      <c r="W1" s="70">
        <f>計画１!W1</f>
        <v>2018</v>
      </c>
      <c r="X1" s="34" t="s">
        <v>12</v>
      </c>
      <c r="Y1" s="35"/>
      <c r="Z1" s="7"/>
      <c r="AA1" s="7"/>
      <c r="AB1" s="7"/>
      <c r="AC1" s="64"/>
      <c r="AD1" s="13"/>
      <c r="AE1" s="131" t="s">
        <v>151</v>
      </c>
      <c r="AF1" s="131"/>
      <c r="AG1" s="131"/>
      <c r="AH1" s="131"/>
      <c r="AI1" s="63"/>
      <c r="AJ1" s="2"/>
    </row>
    <row r="2" spans="1:46" ht="20.100000000000001" customHeight="1">
      <c r="B2" s="75" t="s">
        <v>147</v>
      </c>
      <c r="C2" s="39"/>
      <c r="D2" s="39"/>
      <c r="E2" s="43"/>
      <c r="F2" s="43"/>
      <c r="G2" s="39"/>
      <c r="H2" s="31"/>
      <c r="I2" s="31"/>
      <c r="J2" s="31"/>
      <c r="K2" s="31"/>
      <c r="L2" s="31"/>
      <c r="M2" s="31"/>
      <c r="N2" s="31"/>
      <c r="O2" s="31"/>
      <c r="P2" s="31"/>
      <c r="Q2" s="31"/>
      <c r="R2" s="31"/>
      <c r="S2" s="31"/>
      <c r="T2" s="31"/>
      <c r="U2" s="31"/>
      <c r="V2" s="31"/>
      <c r="W2" s="31"/>
      <c r="X2" s="31"/>
      <c r="Y2" s="31"/>
      <c r="Z2" s="31"/>
      <c r="AA2" s="31"/>
      <c r="AE2" s="132"/>
      <c r="AF2" s="132"/>
      <c r="AG2" s="132"/>
      <c r="AH2" s="132"/>
    </row>
    <row r="3" spans="1:46" ht="20.100000000000001" customHeight="1" thickBot="1">
      <c r="B3" s="71" t="s">
        <v>146</v>
      </c>
      <c r="C3" s="37"/>
      <c r="D3" s="31"/>
      <c r="E3" s="37"/>
      <c r="F3" s="37"/>
      <c r="G3" s="37"/>
      <c r="H3" s="40"/>
      <c r="I3" s="31"/>
      <c r="J3" s="31"/>
      <c r="K3" s="31"/>
      <c r="L3" s="31"/>
      <c r="M3" s="31"/>
      <c r="N3" s="31"/>
      <c r="O3" s="31"/>
      <c r="P3" s="31"/>
      <c r="Q3" s="31"/>
      <c r="R3" s="31"/>
      <c r="S3" s="31"/>
      <c r="T3" s="31"/>
      <c r="U3" s="31"/>
      <c r="V3" s="31"/>
      <c r="W3" s="31"/>
      <c r="X3" s="31"/>
      <c r="Y3" s="31"/>
      <c r="AA3" s="28" t="s">
        <v>132</v>
      </c>
      <c r="AE3" s="130" t="s">
        <v>130</v>
      </c>
      <c r="AF3" s="130"/>
      <c r="AG3" s="130"/>
      <c r="AH3" s="130"/>
      <c r="AI3" s="118" t="s">
        <v>144</v>
      </c>
      <c r="AJ3" s="120" t="s">
        <v>128</v>
      </c>
      <c r="AK3" s="123" t="s">
        <v>129</v>
      </c>
      <c r="AM3" s="119" t="s">
        <v>104</v>
      </c>
      <c r="AN3" s="119"/>
      <c r="AO3" s="119"/>
      <c r="AP3" s="119"/>
      <c r="AQ3" s="119"/>
      <c r="AR3" s="119"/>
      <c r="AS3" s="119"/>
      <c r="AT3" s="119"/>
    </row>
    <row r="4" spans="1:46" ht="20.100000000000001" customHeight="1">
      <c r="B4" s="138" t="s">
        <v>100</v>
      </c>
      <c r="C4" s="142" t="s">
        <v>0</v>
      </c>
      <c r="D4" s="140" t="s">
        <v>109</v>
      </c>
      <c r="E4" s="151" t="s">
        <v>112</v>
      </c>
      <c r="F4" s="151" t="s">
        <v>145</v>
      </c>
      <c r="G4" s="153" t="s">
        <v>137</v>
      </c>
      <c r="H4" s="89">
        <f>W1</f>
        <v>2018</v>
      </c>
      <c r="I4" s="89">
        <f>H4+1</f>
        <v>2019</v>
      </c>
      <c r="J4" s="89">
        <f t="shared" ref="J4:AA4" si="0">I4+1</f>
        <v>2020</v>
      </c>
      <c r="K4" s="89">
        <f t="shared" si="0"/>
        <v>2021</v>
      </c>
      <c r="L4" s="89">
        <f t="shared" si="0"/>
        <v>2022</v>
      </c>
      <c r="M4" s="89">
        <f t="shared" si="0"/>
        <v>2023</v>
      </c>
      <c r="N4" s="89">
        <f t="shared" si="0"/>
        <v>2024</v>
      </c>
      <c r="O4" s="89">
        <f t="shared" si="0"/>
        <v>2025</v>
      </c>
      <c r="P4" s="89">
        <f t="shared" si="0"/>
        <v>2026</v>
      </c>
      <c r="Q4" s="89">
        <f t="shared" si="0"/>
        <v>2027</v>
      </c>
      <c r="R4" s="89">
        <f t="shared" si="0"/>
        <v>2028</v>
      </c>
      <c r="S4" s="89">
        <f t="shared" si="0"/>
        <v>2029</v>
      </c>
      <c r="T4" s="89">
        <f t="shared" si="0"/>
        <v>2030</v>
      </c>
      <c r="U4" s="89">
        <f t="shared" si="0"/>
        <v>2031</v>
      </c>
      <c r="V4" s="89">
        <f t="shared" si="0"/>
        <v>2032</v>
      </c>
      <c r="W4" s="89">
        <f t="shared" si="0"/>
        <v>2033</v>
      </c>
      <c r="X4" s="89">
        <f t="shared" si="0"/>
        <v>2034</v>
      </c>
      <c r="Y4" s="89">
        <f t="shared" si="0"/>
        <v>2035</v>
      </c>
      <c r="Z4" s="89">
        <f t="shared" si="0"/>
        <v>2036</v>
      </c>
      <c r="AA4" s="90">
        <f t="shared" si="0"/>
        <v>2037</v>
      </c>
      <c r="AB4" s="8"/>
      <c r="AC4" s="126" t="s">
        <v>138</v>
      </c>
      <c r="AD4"/>
      <c r="AE4" s="130"/>
      <c r="AF4" s="130"/>
      <c r="AG4" s="130"/>
      <c r="AH4" s="130"/>
      <c r="AI4" s="118"/>
      <c r="AJ4" s="121"/>
      <c r="AK4" s="124"/>
      <c r="AM4" s="119" t="s">
        <v>13</v>
      </c>
      <c r="AN4" s="119"/>
      <c r="AO4" s="119"/>
      <c r="AP4" s="119"/>
      <c r="AQ4" s="119"/>
      <c r="AR4" s="119"/>
      <c r="AS4" s="119"/>
      <c r="AT4" s="128" t="s">
        <v>127</v>
      </c>
    </row>
    <row r="5" spans="1:46" ht="20.100000000000001" customHeight="1">
      <c r="A5" s="6" t="s">
        <v>131</v>
      </c>
      <c r="B5" s="139"/>
      <c r="C5" s="143"/>
      <c r="D5" s="141"/>
      <c r="E5" s="152"/>
      <c r="F5" s="152"/>
      <c r="G5" s="154"/>
      <c r="H5" s="79">
        <f t="shared" ref="H5:AA5" si="1">H4-$O$1</f>
        <v>2018</v>
      </c>
      <c r="I5" s="79">
        <f t="shared" si="1"/>
        <v>2019</v>
      </c>
      <c r="J5" s="79">
        <f t="shared" si="1"/>
        <v>2020</v>
      </c>
      <c r="K5" s="79">
        <f t="shared" si="1"/>
        <v>2021</v>
      </c>
      <c r="L5" s="79">
        <f t="shared" si="1"/>
        <v>2022</v>
      </c>
      <c r="M5" s="79">
        <f t="shared" si="1"/>
        <v>2023</v>
      </c>
      <c r="N5" s="79">
        <f t="shared" si="1"/>
        <v>2024</v>
      </c>
      <c r="O5" s="79">
        <f t="shared" si="1"/>
        <v>2025</v>
      </c>
      <c r="P5" s="79">
        <f t="shared" si="1"/>
        <v>2026</v>
      </c>
      <c r="Q5" s="79">
        <f t="shared" si="1"/>
        <v>2027</v>
      </c>
      <c r="R5" s="80">
        <f t="shared" si="1"/>
        <v>2028</v>
      </c>
      <c r="S5" s="79">
        <f t="shared" si="1"/>
        <v>2029</v>
      </c>
      <c r="T5" s="79">
        <f t="shared" si="1"/>
        <v>2030</v>
      </c>
      <c r="U5" s="79">
        <f t="shared" si="1"/>
        <v>2031</v>
      </c>
      <c r="V5" s="79">
        <f t="shared" si="1"/>
        <v>2032</v>
      </c>
      <c r="W5" s="79">
        <f t="shared" si="1"/>
        <v>2033</v>
      </c>
      <c r="X5" s="79">
        <f t="shared" si="1"/>
        <v>2034</v>
      </c>
      <c r="Y5" s="79">
        <f t="shared" si="1"/>
        <v>2035</v>
      </c>
      <c r="Z5" s="79">
        <f t="shared" si="1"/>
        <v>2036</v>
      </c>
      <c r="AA5" s="81">
        <f t="shared" si="1"/>
        <v>2037</v>
      </c>
      <c r="AB5" s="9"/>
      <c r="AC5" s="127"/>
      <c r="AD5"/>
      <c r="AE5" s="47" t="s">
        <v>14</v>
      </c>
      <c r="AF5" s="62" t="s">
        <v>15</v>
      </c>
      <c r="AG5" s="62" t="s">
        <v>16</v>
      </c>
      <c r="AH5" s="62" t="s">
        <v>17</v>
      </c>
      <c r="AI5" s="118"/>
      <c r="AJ5" s="122"/>
      <c r="AK5" s="125"/>
      <c r="AM5" s="61" t="s">
        <v>1</v>
      </c>
      <c r="AN5" s="61" t="s">
        <v>9</v>
      </c>
      <c r="AO5" s="61" t="s">
        <v>4</v>
      </c>
      <c r="AP5" s="61" t="s">
        <v>5</v>
      </c>
      <c r="AQ5" s="61" t="s">
        <v>6</v>
      </c>
      <c r="AR5" s="61" t="s">
        <v>7</v>
      </c>
      <c r="AS5" s="61" t="s">
        <v>8</v>
      </c>
      <c r="AT5" s="129"/>
    </row>
    <row r="6" spans="1:46" ht="20.100000000000001" customHeight="1">
      <c r="A6">
        <v>31</v>
      </c>
      <c r="B6" s="55"/>
      <c r="C6" s="42" t="str">
        <f t="shared" ref="C6:C35" si="2">IF(B6="","",LOOKUP(B6,$AF$6:$AF$98,$AG$6:$AG$98))</f>
        <v/>
      </c>
      <c r="D6" s="38" t="str">
        <f t="shared" ref="D6:D35" si="3">IF(B6="","",LOOKUP(B6,$AF$6:$AF$98,$AH$6:$AH$98))</f>
        <v/>
      </c>
      <c r="E6" s="82" t="str">
        <f t="shared" ref="E6:E35" si="4">IF(C6="","",LOOKUP(B6,$AF$6:$AF$98,$AI$6:$AI$98))</f>
        <v/>
      </c>
      <c r="F6" s="82" t="str">
        <f t="shared" ref="F6:F35" si="5">IF(B6="","",LOOKUP(B6,$AF$6:$AF$98,$AJ$6:$AJ$98))</f>
        <v/>
      </c>
      <c r="G6" s="36"/>
      <c r="H6" s="91" t="str">
        <f t="shared" ref="H6:W21" si="6">IF(OR(H$4=$AO6,H$4=$AP6,H$4=$AQ6,H$4=$AR6,H$4=$AS6),$AT6,"")</f>
        <v/>
      </c>
      <c r="I6" s="91" t="str">
        <f t="shared" si="6"/>
        <v/>
      </c>
      <c r="J6" s="91" t="str">
        <f t="shared" si="6"/>
        <v/>
      </c>
      <c r="K6" s="91" t="str">
        <f t="shared" si="6"/>
        <v/>
      </c>
      <c r="L6" s="91" t="str">
        <f t="shared" si="6"/>
        <v/>
      </c>
      <c r="M6" s="91" t="str">
        <f t="shared" si="6"/>
        <v/>
      </c>
      <c r="N6" s="91" t="str">
        <f t="shared" si="6"/>
        <v/>
      </c>
      <c r="O6" s="91" t="str">
        <f t="shared" si="6"/>
        <v/>
      </c>
      <c r="P6" s="91" t="str">
        <f t="shared" si="6"/>
        <v/>
      </c>
      <c r="Q6" s="91" t="str">
        <f t="shared" si="6"/>
        <v/>
      </c>
      <c r="R6" s="92" t="str">
        <f t="shared" si="6"/>
        <v/>
      </c>
      <c r="S6" s="91" t="str">
        <f t="shared" si="6"/>
        <v/>
      </c>
      <c r="T6" s="91" t="str">
        <f t="shared" si="6"/>
        <v/>
      </c>
      <c r="U6" s="91" t="str">
        <f t="shared" si="6"/>
        <v/>
      </c>
      <c r="V6" s="91" t="str">
        <f t="shared" si="6"/>
        <v/>
      </c>
      <c r="W6" s="91" t="str">
        <f t="shared" si="6"/>
        <v/>
      </c>
      <c r="X6" s="91" t="str">
        <f t="shared" ref="R6:AA21" si="7">IF(OR(X$4=$AO6,X$4=$AP6,X$4=$AQ6,X$4=$AR6,X$4=$AS6),$AT6,"")</f>
        <v/>
      </c>
      <c r="Y6" s="91" t="str">
        <f t="shared" si="7"/>
        <v/>
      </c>
      <c r="Z6" s="91" t="str">
        <f t="shared" si="7"/>
        <v/>
      </c>
      <c r="AA6" s="93" t="str">
        <f t="shared" si="7"/>
        <v/>
      </c>
      <c r="AB6" s="10"/>
      <c r="AC6" s="72"/>
      <c r="AD6"/>
      <c r="AE6" s="155" t="s">
        <v>18</v>
      </c>
      <c r="AF6" s="49">
        <v>101</v>
      </c>
      <c r="AG6" s="53" t="s">
        <v>19</v>
      </c>
      <c r="AH6" s="41" t="s">
        <v>20</v>
      </c>
      <c r="AI6" s="98">
        <v>30</v>
      </c>
      <c r="AJ6" s="99">
        <v>29</v>
      </c>
      <c r="AK6" s="100">
        <v>1.5741212429954152</v>
      </c>
      <c r="AM6" s="5" t="str">
        <f t="shared" ref="AM6:AM24" si="8">IF(B6&gt;100,LOOKUP(B6,$AF$6:$AF$98,$AJ$6:$AJ$98),"")</f>
        <v/>
      </c>
      <c r="AN6" s="5" t="str">
        <f>IF($AM6="","",IF(G6&gt;0,AM6+G6,AM6+$O$1))</f>
        <v/>
      </c>
      <c r="AO6" s="5" t="str">
        <f>IF(AM6="","",IF(AN6&lt;=H$4,H$4+AC6,AN6+AC6))</f>
        <v/>
      </c>
      <c r="AP6" s="5" t="str">
        <f t="shared" ref="AP6:AS24" si="9">IF(AM6="","",AO6+$AM6)</f>
        <v/>
      </c>
      <c r="AQ6" s="5" t="str">
        <f t="shared" si="9"/>
        <v/>
      </c>
      <c r="AR6" s="5" t="str">
        <f t="shared" si="9"/>
        <v/>
      </c>
      <c r="AS6" s="5" t="str">
        <f t="shared" si="9"/>
        <v/>
      </c>
      <c r="AT6" s="3" t="str">
        <f>IF(B6&gt;100,ROUND(LOOKUP(B6,$AF$6:$AF$98,$AK$6:$AK$98)*$S$1,-2),"")</f>
        <v/>
      </c>
    </row>
    <row r="7" spans="1:46" ht="20.100000000000001" customHeight="1">
      <c r="A7">
        <v>32</v>
      </c>
      <c r="B7" s="55"/>
      <c r="C7" s="42" t="str">
        <f t="shared" si="2"/>
        <v/>
      </c>
      <c r="D7" s="38" t="str">
        <f t="shared" si="3"/>
        <v/>
      </c>
      <c r="E7" s="82" t="str">
        <f t="shared" si="4"/>
        <v/>
      </c>
      <c r="F7" s="82" t="str">
        <f t="shared" si="5"/>
        <v/>
      </c>
      <c r="G7" s="36"/>
      <c r="H7" s="91" t="str">
        <f t="shared" si="6"/>
        <v/>
      </c>
      <c r="I7" s="91" t="str">
        <f t="shared" si="6"/>
        <v/>
      </c>
      <c r="J7" s="91" t="str">
        <f t="shared" si="6"/>
        <v/>
      </c>
      <c r="K7" s="91" t="str">
        <f t="shared" si="6"/>
        <v/>
      </c>
      <c r="L7" s="91" t="str">
        <f t="shared" si="6"/>
        <v/>
      </c>
      <c r="M7" s="91" t="str">
        <f t="shared" si="6"/>
        <v/>
      </c>
      <c r="N7" s="91" t="str">
        <f t="shared" si="6"/>
        <v/>
      </c>
      <c r="O7" s="91" t="str">
        <f t="shared" si="6"/>
        <v/>
      </c>
      <c r="P7" s="91" t="str">
        <f t="shared" si="6"/>
        <v/>
      </c>
      <c r="Q7" s="91" t="str">
        <f t="shared" si="6"/>
        <v/>
      </c>
      <c r="R7" s="92" t="str">
        <f t="shared" si="7"/>
        <v/>
      </c>
      <c r="S7" s="91" t="str">
        <f t="shared" si="7"/>
        <v/>
      </c>
      <c r="T7" s="91" t="str">
        <f t="shared" si="7"/>
        <v/>
      </c>
      <c r="U7" s="91" t="str">
        <f t="shared" si="7"/>
        <v/>
      </c>
      <c r="V7" s="91" t="str">
        <f t="shared" si="7"/>
        <v/>
      </c>
      <c r="W7" s="91" t="str">
        <f t="shared" si="7"/>
        <v/>
      </c>
      <c r="X7" s="91" t="str">
        <f t="shared" si="7"/>
        <v/>
      </c>
      <c r="Y7" s="91" t="str">
        <f t="shared" si="7"/>
        <v/>
      </c>
      <c r="Z7" s="91" t="str">
        <f t="shared" si="7"/>
        <v/>
      </c>
      <c r="AA7" s="93" t="str">
        <f t="shared" si="7"/>
        <v/>
      </c>
      <c r="AB7" s="10"/>
      <c r="AC7" s="72"/>
      <c r="AD7"/>
      <c r="AE7" s="156"/>
      <c r="AF7" s="49">
        <v>102</v>
      </c>
      <c r="AG7" s="53" t="s">
        <v>21</v>
      </c>
      <c r="AH7" s="41" t="s">
        <v>22</v>
      </c>
      <c r="AI7" s="98">
        <v>30</v>
      </c>
      <c r="AJ7" s="99">
        <v>31</v>
      </c>
      <c r="AK7" s="101">
        <v>0.99838722064357577</v>
      </c>
      <c r="AM7" s="5" t="str">
        <f t="shared" si="8"/>
        <v/>
      </c>
      <c r="AN7" s="5" t="str">
        <f>IF($AM7="","",IF(G7&gt;0,AM7+G7,AM7+$O$1))</f>
        <v/>
      </c>
      <c r="AO7" s="5" t="str">
        <f t="shared" ref="AO7:AO35" si="10">IF(AM7="","",IF(AN7&lt;=H$4,H$4+AC7,AN7+AC7))</f>
        <v/>
      </c>
      <c r="AP7" s="5" t="str">
        <f t="shared" si="9"/>
        <v/>
      </c>
      <c r="AQ7" s="5" t="str">
        <f t="shared" si="9"/>
        <v/>
      </c>
      <c r="AR7" s="5" t="str">
        <f t="shared" si="9"/>
        <v/>
      </c>
      <c r="AS7" s="5" t="str">
        <f t="shared" si="9"/>
        <v/>
      </c>
      <c r="AT7" s="3" t="str">
        <f t="shared" ref="AT7:AT35" si="11">IF(B7&gt;100,ROUND(LOOKUP(B7,$AF$6:$AF$98,$AK$6:$AK$98)*$S$1,-2),"")</f>
        <v/>
      </c>
    </row>
    <row r="8" spans="1:46" ht="20.100000000000001" customHeight="1">
      <c r="A8">
        <v>33</v>
      </c>
      <c r="B8" s="55"/>
      <c r="C8" s="42" t="str">
        <f t="shared" si="2"/>
        <v/>
      </c>
      <c r="D8" s="38" t="str">
        <f t="shared" si="3"/>
        <v/>
      </c>
      <c r="E8" s="82" t="str">
        <f t="shared" si="4"/>
        <v/>
      </c>
      <c r="F8" s="82" t="str">
        <f t="shared" si="5"/>
        <v/>
      </c>
      <c r="G8" s="36"/>
      <c r="H8" s="91" t="str">
        <f t="shared" si="6"/>
        <v/>
      </c>
      <c r="I8" s="91" t="str">
        <f t="shared" si="6"/>
        <v/>
      </c>
      <c r="J8" s="91" t="str">
        <f t="shared" si="6"/>
        <v/>
      </c>
      <c r="K8" s="91" t="str">
        <f t="shared" si="6"/>
        <v/>
      </c>
      <c r="L8" s="91" t="str">
        <f t="shared" si="6"/>
        <v/>
      </c>
      <c r="M8" s="91" t="str">
        <f t="shared" si="6"/>
        <v/>
      </c>
      <c r="N8" s="91" t="str">
        <f t="shared" si="6"/>
        <v/>
      </c>
      <c r="O8" s="91" t="str">
        <f t="shared" si="6"/>
        <v/>
      </c>
      <c r="P8" s="91" t="str">
        <f t="shared" si="6"/>
        <v/>
      </c>
      <c r="Q8" s="91" t="str">
        <f t="shared" si="6"/>
        <v/>
      </c>
      <c r="R8" s="92" t="str">
        <f t="shared" si="7"/>
        <v/>
      </c>
      <c r="S8" s="91" t="str">
        <f t="shared" si="7"/>
        <v/>
      </c>
      <c r="T8" s="91" t="str">
        <f t="shared" si="7"/>
        <v/>
      </c>
      <c r="U8" s="91" t="str">
        <f t="shared" si="7"/>
        <v/>
      </c>
      <c r="V8" s="91" t="str">
        <f t="shared" si="7"/>
        <v/>
      </c>
      <c r="W8" s="91" t="str">
        <f t="shared" si="7"/>
        <v/>
      </c>
      <c r="X8" s="91" t="str">
        <f t="shared" si="7"/>
        <v/>
      </c>
      <c r="Y8" s="91" t="str">
        <f t="shared" si="7"/>
        <v/>
      </c>
      <c r="Z8" s="91" t="str">
        <f t="shared" si="7"/>
        <v/>
      </c>
      <c r="AA8" s="93" t="str">
        <f t="shared" si="7"/>
        <v/>
      </c>
      <c r="AB8" s="10"/>
      <c r="AC8" s="72"/>
      <c r="AD8"/>
      <c r="AE8" s="156"/>
      <c r="AF8" s="49">
        <v>103</v>
      </c>
      <c r="AG8" s="53" t="s">
        <v>23</v>
      </c>
      <c r="AH8" s="41" t="s">
        <v>20</v>
      </c>
      <c r="AI8" s="98">
        <v>30</v>
      </c>
      <c r="AJ8" s="99">
        <v>31</v>
      </c>
      <c r="AK8" s="101">
        <v>0.4292562678158226</v>
      </c>
      <c r="AM8" s="5" t="str">
        <f t="shared" si="8"/>
        <v/>
      </c>
      <c r="AN8" s="5" t="str">
        <f>IF($AM8="","",IF(G8&gt;0,AM8+G8,AM8+$O$1))</f>
        <v/>
      </c>
      <c r="AO8" s="5" t="str">
        <f t="shared" si="10"/>
        <v/>
      </c>
      <c r="AP8" s="5" t="str">
        <f t="shared" si="9"/>
        <v/>
      </c>
      <c r="AQ8" s="5" t="str">
        <f t="shared" si="9"/>
        <v/>
      </c>
      <c r="AR8" s="5" t="str">
        <f t="shared" si="9"/>
        <v/>
      </c>
      <c r="AS8" s="5" t="str">
        <f t="shared" si="9"/>
        <v/>
      </c>
      <c r="AT8" s="3" t="str">
        <f t="shared" si="11"/>
        <v/>
      </c>
    </row>
    <row r="9" spans="1:46" ht="20.100000000000001" customHeight="1">
      <c r="A9">
        <v>34</v>
      </c>
      <c r="B9" s="55"/>
      <c r="C9" s="42" t="str">
        <f t="shared" si="2"/>
        <v/>
      </c>
      <c r="D9" s="38" t="str">
        <f t="shared" si="3"/>
        <v/>
      </c>
      <c r="E9" s="82" t="str">
        <f t="shared" si="4"/>
        <v/>
      </c>
      <c r="F9" s="82" t="str">
        <f t="shared" si="5"/>
        <v/>
      </c>
      <c r="G9" s="36"/>
      <c r="H9" s="91" t="str">
        <f t="shared" si="6"/>
        <v/>
      </c>
      <c r="I9" s="91" t="str">
        <f t="shared" si="6"/>
        <v/>
      </c>
      <c r="J9" s="91" t="str">
        <f t="shared" si="6"/>
        <v/>
      </c>
      <c r="K9" s="91" t="str">
        <f t="shared" si="6"/>
        <v/>
      </c>
      <c r="L9" s="91" t="str">
        <f t="shared" si="6"/>
        <v/>
      </c>
      <c r="M9" s="91" t="str">
        <f t="shared" si="6"/>
        <v/>
      </c>
      <c r="N9" s="91" t="str">
        <f t="shared" si="6"/>
        <v/>
      </c>
      <c r="O9" s="91" t="str">
        <f t="shared" si="6"/>
        <v/>
      </c>
      <c r="P9" s="91" t="str">
        <f t="shared" si="6"/>
        <v/>
      </c>
      <c r="Q9" s="91" t="str">
        <f t="shared" si="6"/>
        <v/>
      </c>
      <c r="R9" s="92" t="str">
        <f t="shared" si="7"/>
        <v/>
      </c>
      <c r="S9" s="91" t="str">
        <f t="shared" si="7"/>
        <v/>
      </c>
      <c r="T9" s="91" t="str">
        <f t="shared" si="7"/>
        <v/>
      </c>
      <c r="U9" s="91" t="str">
        <f t="shared" si="7"/>
        <v/>
      </c>
      <c r="V9" s="91" t="str">
        <f t="shared" si="7"/>
        <v/>
      </c>
      <c r="W9" s="91" t="str">
        <f t="shared" si="7"/>
        <v/>
      </c>
      <c r="X9" s="91" t="str">
        <f t="shared" si="7"/>
        <v/>
      </c>
      <c r="Y9" s="91" t="str">
        <f t="shared" si="7"/>
        <v/>
      </c>
      <c r="Z9" s="91" t="str">
        <f t="shared" si="7"/>
        <v/>
      </c>
      <c r="AA9" s="93" t="str">
        <f t="shared" si="7"/>
        <v/>
      </c>
      <c r="AB9" s="11"/>
      <c r="AC9" s="73"/>
      <c r="AD9"/>
      <c r="AE9" s="156"/>
      <c r="AF9" s="49">
        <v>104</v>
      </c>
      <c r="AG9" s="53" t="s">
        <v>110</v>
      </c>
      <c r="AH9" s="41" t="s">
        <v>20</v>
      </c>
      <c r="AI9" s="98">
        <v>14</v>
      </c>
      <c r="AJ9" s="99">
        <v>26</v>
      </c>
      <c r="AK9" s="101">
        <v>0.87477719385570551</v>
      </c>
      <c r="AM9" s="5" t="str">
        <f t="shared" si="8"/>
        <v/>
      </c>
      <c r="AN9" s="5" t="str">
        <f>IF($AM9="","",IF(G9&gt;0,AM9+G9,AM9+$O$1))</f>
        <v/>
      </c>
      <c r="AO9" s="5" t="str">
        <f t="shared" si="10"/>
        <v/>
      </c>
      <c r="AP9" s="5" t="str">
        <f t="shared" si="9"/>
        <v/>
      </c>
      <c r="AQ9" s="5" t="str">
        <f t="shared" si="9"/>
        <v/>
      </c>
      <c r="AR9" s="5" t="str">
        <f t="shared" si="9"/>
        <v/>
      </c>
      <c r="AS9" s="5" t="str">
        <f t="shared" si="9"/>
        <v/>
      </c>
      <c r="AT9" s="3" t="str">
        <f t="shared" si="11"/>
        <v/>
      </c>
    </row>
    <row r="10" spans="1:46" ht="20.100000000000001" customHeight="1">
      <c r="A10">
        <v>35</v>
      </c>
      <c r="B10" s="55"/>
      <c r="C10" s="42" t="str">
        <f t="shared" si="2"/>
        <v/>
      </c>
      <c r="D10" s="38" t="str">
        <f t="shared" si="3"/>
        <v/>
      </c>
      <c r="E10" s="82" t="str">
        <f t="shared" si="4"/>
        <v/>
      </c>
      <c r="F10" s="82" t="str">
        <f t="shared" si="5"/>
        <v/>
      </c>
      <c r="G10" s="36"/>
      <c r="H10" s="91" t="str">
        <f t="shared" si="6"/>
        <v/>
      </c>
      <c r="I10" s="91" t="str">
        <f t="shared" si="6"/>
        <v/>
      </c>
      <c r="J10" s="91" t="str">
        <f t="shared" si="6"/>
        <v/>
      </c>
      <c r="K10" s="91" t="str">
        <f t="shared" si="6"/>
        <v/>
      </c>
      <c r="L10" s="91" t="str">
        <f t="shared" si="6"/>
        <v/>
      </c>
      <c r="M10" s="91" t="str">
        <f t="shared" si="6"/>
        <v/>
      </c>
      <c r="N10" s="91" t="str">
        <f t="shared" si="6"/>
        <v/>
      </c>
      <c r="O10" s="91" t="str">
        <f t="shared" si="6"/>
        <v/>
      </c>
      <c r="P10" s="91" t="str">
        <f t="shared" si="6"/>
        <v/>
      </c>
      <c r="Q10" s="91" t="str">
        <f t="shared" si="6"/>
        <v/>
      </c>
      <c r="R10" s="92" t="str">
        <f t="shared" si="7"/>
        <v/>
      </c>
      <c r="S10" s="91" t="str">
        <f t="shared" si="7"/>
        <v/>
      </c>
      <c r="T10" s="91" t="str">
        <f t="shared" si="7"/>
        <v/>
      </c>
      <c r="U10" s="91" t="str">
        <f t="shared" si="7"/>
        <v/>
      </c>
      <c r="V10" s="91" t="str">
        <f t="shared" si="7"/>
        <v/>
      </c>
      <c r="W10" s="91" t="str">
        <f t="shared" si="7"/>
        <v/>
      </c>
      <c r="X10" s="91" t="str">
        <f t="shared" si="7"/>
        <v/>
      </c>
      <c r="Y10" s="91" t="str">
        <f t="shared" si="7"/>
        <v/>
      </c>
      <c r="Z10" s="91" t="str">
        <f t="shared" si="7"/>
        <v/>
      </c>
      <c r="AA10" s="93" t="str">
        <f t="shared" si="7"/>
        <v/>
      </c>
      <c r="AB10" s="11"/>
      <c r="AC10" s="73"/>
      <c r="AD10"/>
      <c r="AE10" s="156"/>
      <c r="AF10" s="49">
        <v>105</v>
      </c>
      <c r="AG10" s="53" t="s">
        <v>111</v>
      </c>
      <c r="AH10" s="41" t="s">
        <v>20</v>
      </c>
      <c r="AI10" s="98">
        <v>14</v>
      </c>
      <c r="AJ10" s="99">
        <v>21</v>
      </c>
      <c r="AK10" s="101">
        <v>7.3983810601444863E-2</v>
      </c>
      <c r="AM10" s="5" t="str">
        <f t="shared" si="8"/>
        <v/>
      </c>
      <c r="AN10" s="5" t="str">
        <f t="shared" ref="AN10:AN35" si="12">IF($AM10="","",IF(G10&gt;0,AM10+G10,AM10+$O$1))</f>
        <v/>
      </c>
      <c r="AO10" s="5" t="str">
        <f t="shared" si="10"/>
        <v/>
      </c>
      <c r="AP10" s="5" t="str">
        <f t="shared" si="9"/>
        <v/>
      </c>
      <c r="AQ10" s="5" t="str">
        <f t="shared" si="9"/>
        <v/>
      </c>
      <c r="AR10" s="5" t="str">
        <f t="shared" si="9"/>
        <v/>
      </c>
      <c r="AS10" s="5" t="str">
        <f t="shared" si="9"/>
        <v/>
      </c>
      <c r="AT10" s="3" t="str">
        <f t="shared" si="11"/>
        <v/>
      </c>
    </row>
    <row r="11" spans="1:46" ht="20.100000000000001" customHeight="1">
      <c r="A11">
        <v>36</v>
      </c>
      <c r="B11" s="55"/>
      <c r="C11" s="42" t="str">
        <f t="shared" si="2"/>
        <v/>
      </c>
      <c r="D11" s="38" t="str">
        <f t="shared" si="3"/>
        <v/>
      </c>
      <c r="E11" s="82" t="str">
        <f t="shared" si="4"/>
        <v/>
      </c>
      <c r="F11" s="82" t="str">
        <f t="shared" si="5"/>
        <v/>
      </c>
      <c r="G11" s="36"/>
      <c r="H11" s="91" t="str">
        <f t="shared" si="6"/>
        <v/>
      </c>
      <c r="I11" s="91" t="str">
        <f t="shared" si="6"/>
        <v/>
      </c>
      <c r="J11" s="91" t="str">
        <f t="shared" si="6"/>
        <v/>
      </c>
      <c r="K11" s="91" t="str">
        <f t="shared" si="6"/>
        <v/>
      </c>
      <c r="L11" s="91" t="str">
        <f t="shared" si="6"/>
        <v/>
      </c>
      <c r="M11" s="91" t="str">
        <f t="shared" si="6"/>
        <v/>
      </c>
      <c r="N11" s="91" t="str">
        <f t="shared" si="6"/>
        <v/>
      </c>
      <c r="O11" s="91" t="str">
        <f t="shared" si="6"/>
        <v/>
      </c>
      <c r="P11" s="91" t="str">
        <f t="shared" si="6"/>
        <v/>
      </c>
      <c r="Q11" s="91" t="str">
        <f t="shared" si="6"/>
        <v/>
      </c>
      <c r="R11" s="92" t="str">
        <f t="shared" si="7"/>
        <v/>
      </c>
      <c r="S11" s="91" t="str">
        <f t="shared" si="7"/>
        <v/>
      </c>
      <c r="T11" s="91" t="str">
        <f t="shared" si="7"/>
        <v/>
      </c>
      <c r="U11" s="91" t="str">
        <f t="shared" si="7"/>
        <v/>
      </c>
      <c r="V11" s="91" t="str">
        <f t="shared" si="7"/>
        <v/>
      </c>
      <c r="W11" s="91" t="str">
        <f t="shared" si="7"/>
        <v/>
      </c>
      <c r="X11" s="91" t="str">
        <f t="shared" si="7"/>
        <v/>
      </c>
      <c r="Y11" s="91" t="str">
        <f t="shared" si="7"/>
        <v/>
      </c>
      <c r="Z11" s="91" t="str">
        <f t="shared" si="7"/>
        <v/>
      </c>
      <c r="AA11" s="93" t="str">
        <f t="shared" si="7"/>
        <v/>
      </c>
      <c r="AB11" s="11"/>
      <c r="AC11" s="73"/>
      <c r="AD11"/>
      <c r="AE11" s="156"/>
      <c r="AF11" s="49">
        <v>106</v>
      </c>
      <c r="AG11" s="53" t="s">
        <v>114</v>
      </c>
      <c r="AH11" s="41" t="s">
        <v>24</v>
      </c>
      <c r="AI11" s="98">
        <v>30</v>
      </c>
      <c r="AJ11" s="99">
        <v>24</v>
      </c>
      <c r="AK11" s="101">
        <v>3.5273763484632608</v>
      </c>
      <c r="AM11" s="5" t="str">
        <f t="shared" si="8"/>
        <v/>
      </c>
      <c r="AN11" s="5" t="str">
        <f t="shared" si="12"/>
        <v/>
      </c>
      <c r="AO11" s="5" t="str">
        <f t="shared" si="10"/>
        <v/>
      </c>
      <c r="AP11" s="5" t="str">
        <f t="shared" si="9"/>
        <v/>
      </c>
      <c r="AQ11" s="5" t="str">
        <f t="shared" si="9"/>
        <v/>
      </c>
      <c r="AR11" s="5" t="str">
        <f t="shared" si="9"/>
        <v/>
      </c>
      <c r="AS11" s="5" t="str">
        <f t="shared" si="9"/>
        <v/>
      </c>
      <c r="AT11" s="3" t="str">
        <f t="shared" si="11"/>
        <v/>
      </c>
    </row>
    <row r="12" spans="1:46" ht="20.100000000000001" customHeight="1">
      <c r="A12">
        <v>37</v>
      </c>
      <c r="B12" s="55"/>
      <c r="C12" s="42" t="str">
        <f t="shared" si="2"/>
        <v/>
      </c>
      <c r="D12" s="38" t="str">
        <f t="shared" si="3"/>
        <v/>
      </c>
      <c r="E12" s="82" t="str">
        <f t="shared" si="4"/>
        <v/>
      </c>
      <c r="F12" s="82" t="str">
        <f t="shared" si="5"/>
        <v/>
      </c>
      <c r="G12" s="36"/>
      <c r="H12" s="91" t="str">
        <f t="shared" si="6"/>
        <v/>
      </c>
      <c r="I12" s="91" t="str">
        <f t="shared" si="6"/>
        <v/>
      </c>
      <c r="J12" s="91" t="str">
        <f t="shared" si="6"/>
        <v/>
      </c>
      <c r="K12" s="91" t="str">
        <f t="shared" si="6"/>
        <v/>
      </c>
      <c r="L12" s="91" t="str">
        <f t="shared" si="6"/>
        <v/>
      </c>
      <c r="M12" s="91" t="str">
        <f t="shared" si="6"/>
        <v/>
      </c>
      <c r="N12" s="91" t="str">
        <f t="shared" si="6"/>
        <v/>
      </c>
      <c r="O12" s="91" t="str">
        <f t="shared" si="6"/>
        <v/>
      </c>
      <c r="P12" s="91" t="str">
        <f t="shared" si="6"/>
        <v/>
      </c>
      <c r="Q12" s="91" t="str">
        <f t="shared" si="6"/>
        <v/>
      </c>
      <c r="R12" s="92" t="str">
        <f t="shared" si="7"/>
        <v/>
      </c>
      <c r="S12" s="91" t="str">
        <f t="shared" si="7"/>
        <v/>
      </c>
      <c r="T12" s="91" t="str">
        <f t="shared" si="7"/>
        <v/>
      </c>
      <c r="U12" s="91" t="str">
        <f t="shared" si="7"/>
        <v/>
      </c>
      <c r="V12" s="91" t="str">
        <f t="shared" si="7"/>
        <v/>
      </c>
      <c r="W12" s="91" t="str">
        <f t="shared" si="7"/>
        <v/>
      </c>
      <c r="X12" s="91" t="str">
        <f t="shared" si="7"/>
        <v/>
      </c>
      <c r="Y12" s="91" t="str">
        <f t="shared" si="7"/>
        <v/>
      </c>
      <c r="Z12" s="91" t="str">
        <f t="shared" si="7"/>
        <v/>
      </c>
      <c r="AA12" s="93" t="str">
        <f t="shared" si="7"/>
        <v/>
      </c>
      <c r="AB12" s="11"/>
      <c r="AC12" s="73"/>
      <c r="AD12"/>
      <c r="AE12" s="156"/>
      <c r="AF12" s="49">
        <v>107</v>
      </c>
      <c r="AG12" s="53" t="s">
        <v>113</v>
      </c>
      <c r="AH12" s="41" t="s">
        <v>24</v>
      </c>
      <c r="AI12" s="98">
        <v>25</v>
      </c>
      <c r="AJ12" s="99">
        <v>21</v>
      </c>
      <c r="AK12" s="101">
        <v>0.49922629528840512</v>
      </c>
      <c r="AM12" s="5" t="str">
        <f t="shared" si="8"/>
        <v/>
      </c>
      <c r="AN12" s="5" t="str">
        <f t="shared" si="12"/>
        <v/>
      </c>
      <c r="AO12" s="5" t="str">
        <f t="shared" si="10"/>
        <v/>
      </c>
      <c r="AP12" s="5" t="str">
        <f t="shared" si="9"/>
        <v/>
      </c>
      <c r="AQ12" s="5" t="str">
        <f t="shared" si="9"/>
        <v/>
      </c>
      <c r="AR12" s="5" t="str">
        <f t="shared" si="9"/>
        <v/>
      </c>
      <c r="AS12" s="5" t="str">
        <f t="shared" si="9"/>
        <v/>
      </c>
      <c r="AT12" s="3" t="str">
        <f t="shared" si="11"/>
        <v/>
      </c>
    </row>
    <row r="13" spans="1:46" ht="20.100000000000001" customHeight="1">
      <c r="A13">
        <v>38</v>
      </c>
      <c r="B13" s="55"/>
      <c r="C13" s="42" t="str">
        <f t="shared" si="2"/>
        <v/>
      </c>
      <c r="D13" s="38" t="str">
        <f t="shared" si="3"/>
        <v/>
      </c>
      <c r="E13" s="82" t="str">
        <f t="shared" si="4"/>
        <v/>
      </c>
      <c r="F13" s="82" t="str">
        <f t="shared" si="5"/>
        <v/>
      </c>
      <c r="G13" s="36"/>
      <c r="H13" s="91" t="str">
        <f t="shared" si="6"/>
        <v/>
      </c>
      <c r="I13" s="91" t="str">
        <f t="shared" si="6"/>
        <v/>
      </c>
      <c r="J13" s="91" t="str">
        <f t="shared" si="6"/>
        <v/>
      </c>
      <c r="K13" s="91" t="str">
        <f t="shared" si="6"/>
        <v/>
      </c>
      <c r="L13" s="91" t="str">
        <f t="shared" si="6"/>
        <v/>
      </c>
      <c r="M13" s="91" t="str">
        <f t="shared" si="6"/>
        <v/>
      </c>
      <c r="N13" s="91" t="str">
        <f t="shared" si="6"/>
        <v/>
      </c>
      <c r="O13" s="91" t="str">
        <f t="shared" si="6"/>
        <v/>
      </c>
      <c r="P13" s="91" t="str">
        <f t="shared" si="6"/>
        <v/>
      </c>
      <c r="Q13" s="91" t="str">
        <f t="shared" si="6"/>
        <v/>
      </c>
      <c r="R13" s="92" t="str">
        <f t="shared" si="7"/>
        <v/>
      </c>
      <c r="S13" s="91" t="str">
        <f t="shared" si="7"/>
        <v/>
      </c>
      <c r="T13" s="91" t="str">
        <f t="shared" si="7"/>
        <v/>
      </c>
      <c r="U13" s="91" t="str">
        <f t="shared" si="7"/>
        <v/>
      </c>
      <c r="V13" s="91" t="str">
        <f t="shared" si="7"/>
        <v/>
      </c>
      <c r="W13" s="91" t="str">
        <f t="shared" si="7"/>
        <v/>
      </c>
      <c r="X13" s="91" t="str">
        <f t="shared" si="7"/>
        <v/>
      </c>
      <c r="Y13" s="91" t="str">
        <f t="shared" si="7"/>
        <v/>
      </c>
      <c r="Z13" s="91" t="str">
        <f t="shared" si="7"/>
        <v/>
      </c>
      <c r="AA13" s="93" t="str">
        <f t="shared" si="7"/>
        <v/>
      </c>
      <c r="AB13" s="11"/>
      <c r="AC13" s="73"/>
      <c r="AD13"/>
      <c r="AE13" s="156"/>
      <c r="AF13" s="49">
        <v>108</v>
      </c>
      <c r="AG13" s="53" t="s">
        <v>25</v>
      </c>
      <c r="AH13" s="41" t="s">
        <v>20</v>
      </c>
      <c r="AI13" s="98">
        <v>40</v>
      </c>
      <c r="AJ13" s="82">
        <v>22</v>
      </c>
      <c r="AK13" s="101">
        <v>3.0503455083909179</v>
      </c>
      <c r="AM13" s="5" t="str">
        <f t="shared" si="8"/>
        <v/>
      </c>
      <c r="AN13" s="5" t="str">
        <f t="shared" si="12"/>
        <v/>
      </c>
      <c r="AO13" s="5" t="str">
        <f t="shared" si="10"/>
        <v/>
      </c>
      <c r="AP13" s="5" t="str">
        <f t="shared" si="9"/>
        <v/>
      </c>
      <c r="AQ13" s="5" t="str">
        <f t="shared" si="9"/>
        <v/>
      </c>
      <c r="AR13" s="5" t="str">
        <f t="shared" si="9"/>
        <v/>
      </c>
      <c r="AS13" s="5" t="str">
        <f t="shared" si="9"/>
        <v/>
      </c>
      <c r="AT13" s="3" t="str">
        <f t="shared" si="11"/>
        <v/>
      </c>
    </row>
    <row r="14" spans="1:46" ht="20.100000000000001" customHeight="1">
      <c r="A14">
        <v>39</v>
      </c>
      <c r="B14" s="55"/>
      <c r="C14" s="42" t="str">
        <f t="shared" si="2"/>
        <v/>
      </c>
      <c r="D14" s="38" t="str">
        <f t="shared" si="3"/>
        <v/>
      </c>
      <c r="E14" s="82" t="str">
        <f t="shared" si="4"/>
        <v/>
      </c>
      <c r="F14" s="82" t="str">
        <f t="shared" si="5"/>
        <v/>
      </c>
      <c r="G14" s="36"/>
      <c r="H14" s="91" t="str">
        <f t="shared" si="6"/>
        <v/>
      </c>
      <c r="I14" s="91" t="str">
        <f t="shared" si="6"/>
        <v/>
      </c>
      <c r="J14" s="91" t="str">
        <f t="shared" si="6"/>
        <v/>
      </c>
      <c r="K14" s="91" t="str">
        <f t="shared" si="6"/>
        <v/>
      </c>
      <c r="L14" s="91" t="str">
        <f t="shared" si="6"/>
        <v/>
      </c>
      <c r="M14" s="91" t="str">
        <f t="shared" si="6"/>
        <v/>
      </c>
      <c r="N14" s="91" t="str">
        <f t="shared" si="6"/>
        <v/>
      </c>
      <c r="O14" s="91" t="str">
        <f t="shared" si="6"/>
        <v/>
      </c>
      <c r="P14" s="91" t="str">
        <f t="shared" si="6"/>
        <v/>
      </c>
      <c r="Q14" s="91" t="str">
        <f t="shared" si="6"/>
        <v/>
      </c>
      <c r="R14" s="92" t="str">
        <f t="shared" si="7"/>
        <v/>
      </c>
      <c r="S14" s="91" t="str">
        <f t="shared" si="7"/>
        <v/>
      </c>
      <c r="T14" s="91" t="str">
        <f t="shared" si="7"/>
        <v/>
      </c>
      <c r="U14" s="91" t="str">
        <f t="shared" si="7"/>
        <v/>
      </c>
      <c r="V14" s="91" t="str">
        <f t="shared" si="7"/>
        <v/>
      </c>
      <c r="W14" s="91" t="str">
        <f t="shared" si="7"/>
        <v/>
      </c>
      <c r="X14" s="91" t="str">
        <f t="shared" si="7"/>
        <v/>
      </c>
      <c r="Y14" s="91" t="str">
        <f t="shared" si="7"/>
        <v/>
      </c>
      <c r="Z14" s="91" t="str">
        <f t="shared" si="7"/>
        <v/>
      </c>
      <c r="AA14" s="93" t="str">
        <f t="shared" si="7"/>
        <v/>
      </c>
      <c r="AB14" s="11"/>
      <c r="AC14" s="73"/>
      <c r="AD14"/>
      <c r="AE14" s="156"/>
      <c r="AF14" s="49">
        <v>109</v>
      </c>
      <c r="AG14" s="53" t="s">
        <v>26</v>
      </c>
      <c r="AH14" s="41" t="s">
        <v>22</v>
      </c>
      <c r="AI14" s="98">
        <v>12</v>
      </c>
      <c r="AJ14" s="82">
        <v>22</v>
      </c>
      <c r="AK14" s="101">
        <v>2.5525708034520482</v>
      </c>
      <c r="AM14" s="5" t="str">
        <f t="shared" si="8"/>
        <v/>
      </c>
      <c r="AN14" s="5" t="str">
        <f t="shared" si="12"/>
        <v/>
      </c>
      <c r="AO14" s="5" t="str">
        <f t="shared" si="10"/>
        <v/>
      </c>
      <c r="AP14" s="5" t="str">
        <f t="shared" si="9"/>
        <v/>
      </c>
      <c r="AQ14" s="5" t="str">
        <f t="shared" si="9"/>
        <v/>
      </c>
      <c r="AR14" s="5" t="str">
        <f t="shared" si="9"/>
        <v/>
      </c>
      <c r="AS14" s="5" t="str">
        <f t="shared" si="9"/>
        <v/>
      </c>
      <c r="AT14" s="3" t="str">
        <f t="shared" si="11"/>
        <v/>
      </c>
    </row>
    <row r="15" spans="1:46" ht="20.100000000000001" customHeight="1">
      <c r="A15">
        <v>40</v>
      </c>
      <c r="B15" s="55"/>
      <c r="C15" s="42" t="str">
        <f t="shared" si="2"/>
        <v/>
      </c>
      <c r="D15" s="38" t="str">
        <f t="shared" si="3"/>
        <v/>
      </c>
      <c r="E15" s="82" t="str">
        <f t="shared" si="4"/>
        <v/>
      </c>
      <c r="F15" s="82" t="str">
        <f t="shared" si="5"/>
        <v/>
      </c>
      <c r="G15" s="36"/>
      <c r="H15" s="91" t="str">
        <f t="shared" si="6"/>
        <v/>
      </c>
      <c r="I15" s="91" t="str">
        <f t="shared" si="6"/>
        <v/>
      </c>
      <c r="J15" s="91" t="str">
        <f t="shared" si="6"/>
        <v/>
      </c>
      <c r="K15" s="91" t="str">
        <f t="shared" si="6"/>
        <v/>
      </c>
      <c r="L15" s="91" t="str">
        <f t="shared" si="6"/>
        <v/>
      </c>
      <c r="M15" s="91" t="str">
        <f t="shared" si="6"/>
        <v/>
      </c>
      <c r="N15" s="91" t="str">
        <f t="shared" si="6"/>
        <v/>
      </c>
      <c r="O15" s="91" t="str">
        <f t="shared" si="6"/>
        <v/>
      </c>
      <c r="P15" s="91" t="str">
        <f t="shared" si="6"/>
        <v/>
      </c>
      <c r="Q15" s="91" t="str">
        <f t="shared" si="6"/>
        <v/>
      </c>
      <c r="R15" s="92" t="str">
        <f t="shared" si="7"/>
        <v/>
      </c>
      <c r="S15" s="91" t="str">
        <f t="shared" si="7"/>
        <v/>
      </c>
      <c r="T15" s="91" t="str">
        <f t="shared" si="7"/>
        <v/>
      </c>
      <c r="U15" s="91" t="str">
        <f t="shared" si="7"/>
        <v/>
      </c>
      <c r="V15" s="91" t="str">
        <f t="shared" si="7"/>
        <v/>
      </c>
      <c r="W15" s="91" t="str">
        <f t="shared" si="7"/>
        <v/>
      </c>
      <c r="X15" s="91" t="str">
        <f t="shared" si="7"/>
        <v/>
      </c>
      <c r="Y15" s="91" t="str">
        <f t="shared" si="7"/>
        <v/>
      </c>
      <c r="Z15" s="91" t="str">
        <f t="shared" si="7"/>
        <v/>
      </c>
      <c r="AA15" s="93" t="str">
        <f t="shared" si="7"/>
        <v/>
      </c>
      <c r="AB15" s="11"/>
      <c r="AC15" s="73"/>
      <c r="AD15"/>
      <c r="AE15" s="156"/>
      <c r="AF15" s="49">
        <v>110</v>
      </c>
      <c r="AG15" s="53" t="s">
        <v>27</v>
      </c>
      <c r="AH15" s="41" t="s">
        <v>24</v>
      </c>
      <c r="AI15" s="98">
        <v>6</v>
      </c>
      <c r="AJ15" s="82">
        <v>20</v>
      </c>
      <c r="AK15" s="101">
        <v>0.57929581703280164</v>
      </c>
      <c r="AM15" s="5" t="str">
        <f t="shared" si="8"/>
        <v/>
      </c>
      <c r="AN15" s="5" t="str">
        <f t="shared" si="12"/>
        <v/>
      </c>
      <c r="AO15" s="5" t="str">
        <f t="shared" si="10"/>
        <v/>
      </c>
      <c r="AP15" s="5" t="str">
        <f t="shared" si="9"/>
        <v/>
      </c>
      <c r="AQ15" s="5" t="str">
        <f t="shared" si="9"/>
        <v/>
      </c>
      <c r="AR15" s="5" t="str">
        <f t="shared" si="9"/>
        <v/>
      </c>
      <c r="AS15" s="5" t="str">
        <f t="shared" si="9"/>
        <v/>
      </c>
      <c r="AT15" s="3" t="str">
        <f t="shared" si="11"/>
        <v/>
      </c>
    </row>
    <row r="16" spans="1:46" ht="20.100000000000001" customHeight="1">
      <c r="A16">
        <v>41</v>
      </c>
      <c r="B16" s="55"/>
      <c r="C16" s="42" t="str">
        <f t="shared" si="2"/>
        <v/>
      </c>
      <c r="D16" s="38" t="str">
        <f t="shared" si="3"/>
        <v/>
      </c>
      <c r="E16" s="82" t="str">
        <f t="shared" si="4"/>
        <v/>
      </c>
      <c r="F16" s="82" t="str">
        <f t="shared" si="5"/>
        <v/>
      </c>
      <c r="G16" s="36"/>
      <c r="H16" s="91" t="str">
        <f t="shared" si="6"/>
        <v/>
      </c>
      <c r="I16" s="91" t="str">
        <f t="shared" si="6"/>
        <v/>
      </c>
      <c r="J16" s="91" t="str">
        <f t="shared" si="6"/>
        <v/>
      </c>
      <c r="K16" s="91" t="str">
        <f t="shared" si="6"/>
        <v/>
      </c>
      <c r="L16" s="91" t="str">
        <f t="shared" si="6"/>
        <v/>
      </c>
      <c r="M16" s="91" t="str">
        <f t="shared" si="6"/>
        <v/>
      </c>
      <c r="N16" s="91" t="str">
        <f t="shared" si="6"/>
        <v/>
      </c>
      <c r="O16" s="91" t="str">
        <f t="shared" si="6"/>
        <v/>
      </c>
      <c r="P16" s="91" t="str">
        <f t="shared" si="6"/>
        <v/>
      </c>
      <c r="Q16" s="91" t="str">
        <f t="shared" si="6"/>
        <v/>
      </c>
      <c r="R16" s="92" t="str">
        <f t="shared" si="7"/>
        <v/>
      </c>
      <c r="S16" s="91" t="str">
        <f t="shared" si="7"/>
        <v/>
      </c>
      <c r="T16" s="91" t="str">
        <f t="shared" si="7"/>
        <v/>
      </c>
      <c r="U16" s="91" t="str">
        <f t="shared" si="7"/>
        <v/>
      </c>
      <c r="V16" s="91" t="str">
        <f t="shared" si="7"/>
        <v/>
      </c>
      <c r="W16" s="91" t="str">
        <f t="shared" si="7"/>
        <v/>
      </c>
      <c r="X16" s="91" t="str">
        <f t="shared" si="7"/>
        <v/>
      </c>
      <c r="Y16" s="91" t="str">
        <f t="shared" si="7"/>
        <v/>
      </c>
      <c r="Z16" s="91" t="str">
        <f t="shared" si="7"/>
        <v/>
      </c>
      <c r="AA16" s="93" t="str">
        <f t="shared" si="7"/>
        <v/>
      </c>
      <c r="AB16" s="11"/>
      <c r="AC16" s="73"/>
      <c r="AD16"/>
      <c r="AE16" s="156"/>
      <c r="AF16" s="49">
        <v>111</v>
      </c>
      <c r="AG16" s="53" t="s">
        <v>28</v>
      </c>
      <c r="AH16" s="41" t="s">
        <v>24</v>
      </c>
      <c r="AI16" s="98">
        <v>12</v>
      </c>
      <c r="AJ16" s="82">
        <v>22</v>
      </c>
      <c r="AK16" s="101">
        <v>0.50595535982384143</v>
      </c>
      <c r="AM16" s="5" t="str">
        <f t="shared" si="8"/>
        <v/>
      </c>
      <c r="AN16" s="5" t="str">
        <f t="shared" si="12"/>
        <v/>
      </c>
      <c r="AO16" s="5" t="str">
        <f t="shared" si="10"/>
        <v/>
      </c>
      <c r="AP16" s="5" t="str">
        <f t="shared" si="9"/>
        <v/>
      </c>
      <c r="AQ16" s="5" t="str">
        <f t="shared" si="9"/>
        <v/>
      </c>
      <c r="AR16" s="5" t="str">
        <f t="shared" si="9"/>
        <v/>
      </c>
      <c r="AS16" s="5" t="str">
        <f t="shared" si="9"/>
        <v/>
      </c>
      <c r="AT16" s="3" t="str">
        <f t="shared" si="11"/>
        <v/>
      </c>
    </row>
    <row r="17" spans="1:46" ht="20.100000000000001" customHeight="1">
      <c r="A17">
        <v>42</v>
      </c>
      <c r="B17" s="55"/>
      <c r="C17" s="42" t="str">
        <f t="shared" si="2"/>
        <v/>
      </c>
      <c r="D17" s="38" t="str">
        <f t="shared" si="3"/>
        <v/>
      </c>
      <c r="E17" s="82" t="str">
        <f t="shared" si="4"/>
        <v/>
      </c>
      <c r="F17" s="82" t="str">
        <f t="shared" si="5"/>
        <v/>
      </c>
      <c r="G17" s="36"/>
      <c r="H17" s="91" t="str">
        <f t="shared" si="6"/>
        <v/>
      </c>
      <c r="I17" s="91" t="str">
        <f t="shared" si="6"/>
        <v/>
      </c>
      <c r="J17" s="91" t="str">
        <f t="shared" si="6"/>
        <v/>
      </c>
      <c r="K17" s="91" t="str">
        <f t="shared" si="6"/>
        <v/>
      </c>
      <c r="L17" s="91" t="str">
        <f t="shared" si="6"/>
        <v/>
      </c>
      <c r="M17" s="91" t="str">
        <f t="shared" si="6"/>
        <v/>
      </c>
      <c r="N17" s="91" t="str">
        <f t="shared" si="6"/>
        <v/>
      </c>
      <c r="O17" s="91" t="str">
        <f t="shared" si="6"/>
        <v/>
      </c>
      <c r="P17" s="91" t="str">
        <f t="shared" si="6"/>
        <v/>
      </c>
      <c r="Q17" s="91" t="str">
        <f t="shared" si="6"/>
        <v/>
      </c>
      <c r="R17" s="92" t="str">
        <f t="shared" si="7"/>
        <v/>
      </c>
      <c r="S17" s="91" t="str">
        <f t="shared" si="7"/>
        <v/>
      </c>
      <c r="T17" s="91" t="str">
        <f t="shared" si="7"/>
        <v/>
      </c>
      <c r="U17" s="91" t="str">
        <f t="shared" si="7"/>
        <v/>
      </c>
      <c r="V17" s="91" t="str">
        <f t="shared" si="7"/>
        <v/>
      </c>
      <c r="W17" s="91" t="str">
        <f t="shared" si="7"/>
        <v/>
      </c>
      <c r="X17" s="91" t="str">
        <f t="shared" si="7"/>
        <v/>
      </c>
      <c r="Y17" s="91" t="str">
        <f t="shared" si="7"/>
        <v/>
      </c>
      <c r="Z17" s="91" t="str">
        <f t="shared" si="7"/>
        <v/>
      </c>
      <c r="AA17" s="93" t="str">
        <f t="shared" si="7"/>
        <v/>
      </c>
      <c r="AB17" s="11"/>
      <c r="AC17" s="73"/>
      <c r="AD17"/>
      <c r="AE17" s="156"/>
      <c r="AF17" s="49">
        <v>112</v>
      </c>
      <c r="AG17" s="53" t="s">
        <v>29</v>
      </c>
      <c r="AH17" s="41" t="s">
        <v>24</v>
      </c>
      <c r="AI17" s="98">
        <v>12</v>
      </c>
      <c r="AJ17" s="82">
        <v>25</v>
      </c>
      <c r="AK17" s="101">
        <v>0.18413214189006227</v>
      </c>
      <c r="AM17" s="5" t="str">
        <f t="shared" si="8"/>
        <v/>
      </c>
      <c r="AN17" s="5" t="str">
        <f t="shared" si="12"/>
        <v/>
      </c>
      <c r="AO17" s="5" t="str">
        <f t="shared" si="10"/>
        <v/>
      </c>
      <c r="AP17" s="5" t="str">
        <f t="shared" si="9"/>
        <v/>
      </c>
      <c r="AQ17" s="5" t="str">
        <f t="shared" si="9"/>
        <v/>
      </c>
      <c r="AR17" s="5" t="str">
        <f t="shared" si="9"/>
        <v/>
      </c>
      <c r="AS17" s="5" t="str">
        <f t="shared" si="9"/>
        <v/>
      </c>
      <c r="AT17" s="3" t="str">
        <f t="shared" si="11"/>
        <v/>
      </c>
    </row>
    <row r="18" spans="1:46" ht="20.100000000000001" customHeight="1">
      <c r="A18">
        <v>43</v>
      </c>
      <c r="B18" s="55"/>
      <c r="C18" s="42" t="str">
        <f t="shared" si="2"/>
        <v/>
      </c>
      <c r="D18" s="38" t="str">
        <f t="shared" si="3"/>
        <v/>
      </c>
      <c r="E18" s="82" t="str">
        <f t="shared" si="4"/>
        <v/>
      </c>
      <c r="F18" s="82" t="str">
        <f t="shared" si="5"/>
        <v/>
      </c>
      <c r="G18" s="36"/>
      <c r="H18" s="91" t="str">
        <f t="shared" si="6"/>
        <v/>
      </c>
      <c r="I18" s="91" t="str">
        <f t="shared" si="6"/>
        <v/>
      </c>
      <c r="J18" s="91" t="str">
        <f t="shared" si="6"/>
        <v/>
      </c>
      <c r="K18" s="91" t="str">
        <f t="shared" si="6"/>
        <v/>
      </c>
      <c r="L18" s="91" t="str">
        <f t="shared" si="6"/>
        <v/>
      </c>
      <c r="M18" s="91" t="str">
        <f t="shared" si="6"/>
        <v/>
      </c>
      <c r="N18" s="91" t="str">
        <f t="shared" si="6"/>
        <v/>
      </c>
      <c r="O18" s="91" t="str">
        <f t="shared" si="6"/>
        <v/>
      </c>
      <c r="P18" s="91" t="str">
        <f t="shared" si="6"/>
        <v/>
      </c>
      <c r="Q18" s="91" t="str">
        <f t="shared" si="6"/>
        <v/>
      </c>
      <c r="R18" s="92" t="str">
        <f t="shared" si="7"/>
        <v/>
      </c>
      <c r="S18" s="91" t="str">
        <f t="shared" si="7"/>
        <v/>
      </c>
      <c r="T18" s="91" t="str">
        <f t="shared" si="7"/>
        <v/>
      </c>
      <c r="U18" s="91" t="str">
        <f t="shared" si="7"/>
        <v/>
      </c>
      <c r="V18" s="91" t="str">
        <f t="shared" si="7"/>
        <v/>
      </c>
      <c r="W18" s="91" t="str">
        <f t="shared" si="7"/>
        <v/>
      </c>
      <c r="X18" s="91" t="str">
        <f t="shared" si="7"/>
        <v/>
      </c>
      <c r="Y18" s="91" t="str">
        <f t="shared" si="7"/>
        <v/>
      </c>
      <c r="Z18" s="91" t="str">
        <f t="shared" si="7"/>
        <v/>
      </c>
      <c r="AA18" s="93" t="str">
        <f t="shared" si="7"/>
        <v/>
      </c>
      <c r="AB18" s="11"/>
      <c r="AC18" s="73"/>
      <c r="AD18"/>
      <c r="AE18" s="156"/>
      <c r="AF18" s="49">
        <v>113</v>
      </c>
      <c r="AG18" s="53" t="s">
        <v>30</v>
      </c>
      <c r="AH18" s="41" t="s">
        <v>22</v>
      </c>
      <c r="AI18" s="98">
        <v>35</v>
      </c>
      <c r="AJ18" s="82">
        <v>21</v>
      </c>
      <c r="AK18" s="101">
        <v>0.49994552843022005</v>
      </c>
      <c r="AM18" s="5" t="str">
        <f t="shared" si="8"/>
        <v/>
      </c>
      <c r="AN18" s="5" t="str">
        <f t="shared" si="12"/>
        <v/>
      </c>
      <c r="AO18" s="5" t="str">
        <f t="shared" si="10"/>
        <v/>
      </c>
      <c r="AP18" s="5" t="str">
        <f t="shared" si="9"/>
        <v/>
      </c>
      <c r="AQ18" s="5" t="str">
        <f t="shared" si="9"/>
        <v/>
      </c>
      <c r="AR18" s="5" t="str">
        <f t="shared" si="9"/>
        <v/>
      </c>
      <c r="AS18" s="5" t="str">
        <f t="shared" si="9"/>
        <v/>
      </c>
      <c r="AT18" s="3" t="str">
        <f t="shared" si="11"/>
        <v/>
      </c>
    </row>
    <row r="19" spans="1:46" ht="20.100000000000001" customHeight="1">
      <c r="A19">
        <v>44</v>
      </c>
      <c r="B19" s="55"/>
      <c r="C19" s="42" t="str">
        <f t="shared" si="2"/>
        <v/>
      </c>
      <c r="D19" s="38" t="str">
        <f t="shared" si="3"/>
        <v/>
      </c>
      <c r="E19" s="82" t="str">
        <f t="shared" si="4"/>
        <v/>
      </c>
      <c r="F19" s="82" t="str">
        <f t="shared" si="5"/>
        <v/>
      </c>
      <c r="G19" s="36"/>
      <c r="H19" s="91" t="str">
        <f t="shared" si="6"/>
        <v/>
      </c>
      <c r="I19" s="91" t="str">
        <f t="shared" si="6"/>
        <v/>
      </c>
      <c r="J19" s="91" t="str">
        <f t="shared" si="6"/>
        <v/>
      </c>
      <c r="K19" s="91" t="str">
        <f t="shared" si="6"/>
        <v/>
      </c>
      <c r="L19" s="91" t="str">
        <f t="shared" si="6"/>
        <v/>
      </c>
      <c r="M19" s="91" t="str">
        <f t="shared" si="6"/>
        <v/>
      </c>
      <c r="N19" s="91" t="str">
        <f t="shared" si="6"/>
        <v/>
      </c>
      <c r="O19" s="91" t="str">
        <f t="shared" si="6"/>
        <v/>
      </c>
      <c r="P19" s="91" t="str">
        <f t="shared" si="6"/>
        <v/>
      </c>
      <c r="Q19" s="91" t="str">
        <f t="shared" si="6"/>
        <v/>
      </c>
      <c r="R19" s="92" t="str">
        <f t="shared" si="7"/>
        <v/>
      </c>
      <c r="S19" s="91" t="str">
        <f t="shared" si="7"/>
        <v/>
      </c>
      <c r="T19" s="91" t="str">
        <f t="shared" si="7"/>
        <v/>
      </c>
      <c r="U19" s="91" t="str">
        <f t="shared" si="7"/>
        <v/>
      </c>
      <c r="V19" s="91" t="str">
        <f t="shared" si="7"/>
        <v/>
      </c>
      <c r="W19" s="91" t="str">
        <f t="shared" si="7"/>
        <v/>
      </c>
      <c r="X19" s="91" t="str">
        <f t="shared" si="7"/>
        <v/>
      </c>
      <c r="Y19" s="91" t="str">
        <f t="shared" si="7"/>
        <v/>
      </c>
      <c r="Z19" s="91" t="str">
        <f t="shared" si="7"/>
        <v/>
      </c>
      <c r="AA19" s="93" t="str">
        <f t="shared" si="7"/>
        <v/>
      </c>
      <c r="AB19" s="11"/>
      <c r="AC19" s="73"/>
      <c r="AD19"/>
      <c r="AE19" s="156"/>
      <c r="AF19" s="49">
        <v>114</v>
      </c>
      <c r="AG19" s="53" t="s">
        <v>31</v>
      </c>
      <c r="AH19" s="41" t="s">
        <v>22</v>
      </c>
      <c r="AI19" s="98">
        <v>30</v>
      </c>
      <c r="AJ19" s="82">
        <v>20</v>
      </c>
      <c r="AK19" s="101">
        <v>0.69130768464652492</v>
      </c>
      <c r="AM19" s="5" t="str">
        <f t="shared" si="8"/>
        <v/>
      </c>
      <c r="AN19" s="5" t="str">
        <f t="shared" si="12"/>
        <v/>
      </c>
      <c r="AO19" s="5" t="str">
        <f t="shared" si="10"/>
        <v/>
      </c>
      <c r="AP19" s="5" t="str">
        <f t="shared" si="9"/>
        <v/>
      </c>
      <c r="AQ19" s="5" t="str">
        <f t="shared" si="9"/>
        <v/>
      </c>
      <c r="AR19" s="5" t="str">
        <f t="shared" si="9"/>
        <v/>
      </c>
      <c r="AS19" s="5" t="str">
        <f t="shared" si="9"/>
        <v/>
      </c>
      <c r="AT19" s="3" t="str">
        <f t="shared" si="11"/>
        <v/>
      </c>
    </row>
    <row r="20" spans="1:46" ht="20.100000000000001" customHeight="1">
      <c r="A20">
        <v>45</v>
      </c>
      <c r="B20" s="55"/>
      <c r="C20" s="42" t="str">
        <f t="shared" si="2"/>
        <v/>
      </c>
      <c r="D20" s="38" t="str">
        <f t="shared" si="3"/>
        <v/>
      </c>
      <c r="E20" s="82" t="str">
        <f t="shared" si="4"/>
        <v/>
      </c>
      <c r="F20" s="82" t="str">
        <f t="shared" si="5"/>
        <v/>
      </c>
      <c r="G20" s="36"/>
      <c r="H20" s="91" t="str">
        <f t="shared" si="6"/>
        <v/>
      </c>
      <c r="I20" s="91" t="str">
        <f t="shared" si="6"/>
        <v/>
      </c>
      <c r="J20" s="91" t="str">
        <f t="shared" si="6"/>
        <v/>
      </c>
      <c r="K20" s="91" t="str">
        <f t="shared" si="6"/>
        <v/>
      </c>
      <c r="L20" s="91" t="str">
        <f t="shared" si="6"/>
        <v/>
      </c>
      <c r="M20" s="91" t="str">
        <f t="shared" si="6"/>
        <v/>
      </c>
      <c r="N20" s="91" t="str">
        <f t="shared" si="6"/>
        <v/>
      </c>
      <c r="O20" s="91" t="str">
        <f t="shared" si="6"/>
        <v/>
      </c>
      <c r="P20" s="91" t="str">
        <f t="shared" si="6"/>
        <v/>
      </c>
      <c r="Q20" s="91" t="str">
        <f t="shared" si="6"/>
        <v/>
      </c>
      <c r="R20" s="92" t="str">
        <f t="shared" si="7"/>
        <v/>
      </c>
      <c r="S20" s="91" t="str">
        <f t="shared" si="7"/>
        <v/>
      </c>
      <c r="T20" s="91" t="str">
        <f t="shared" si="7"/>
        <v/>
      </c>
      <c r="U20" s="91" t="str">
        <f t="shared" si="7"/>
        <v/>
      </c>
      <c r="V20" s="91" t="str">
        <f t="shared" si="7"/>
        <v/>
      </c>
      <c r="W20" s="91" t="str">
        <f t="shared" si="7"/>
        <v/>
      </c>
      <c r="X20" s="91" t="str">
        <f t="shared" si="7"/>
        <v/>
      </c>
      <c r="Y20" s="91" t="str">
        <f t="shared" si="7"/>
        <v/>
      </c>
      <c r="Z20" s="91" t="str">
        <f t="shared" si="7"/>
        <v/>
      </c>
      <c r="AA20" s="93" t="str">
        <f t="shared" si="7"/>
        <v/>
      </c>
      <c r="AB20" s="11"/>
      <c r="AC20" s="73"/>
      <c r="AD20"/>
      <c r="AE20" s="156"/>
      <c r="AF20" s="49">
        <v>115</v>
      </c>
      <c r="AG20" s="53" t="s">
        <v>32</v>
      </c>
      <c r="AH20" s="41" t="s">
        <v>22</v>
      </c>
      <c r="AI20" s="98">
        <v>25</v>
      </c>
      <c r="AJ20" s="82">
        <v>29</v>
      </c>
      <c r="AK20" s="101">
        <v>0.22075055187637968</v>
      </c>
      <c r="AM20" s="5" t="str">
        <f t="shared" si="8"/>
        <v/>
      </c>
      <c r="AN20" s="5" t="str">
        <f t="shared" si="12"/>
        <v/>
      </c>
      <c r="AO20" s="5" t="str">
        <f t="shared" si="10"/>
        <v/>
      </c>
      <c r="AP20" s="5" t="str">
        <f t="shared" si="9"/>
        <v/>
      </c>
      <c r="AQ20" s="5" t="str">
        <f t="shared" si="9"/>
        <v/>
      </c>
      <c r="AR20" s="5" t="str">
        <f t="shared" si="9"/>
        <v/>
      </c>
      <c r="AS20" s="5" t="str">
        <f t="shared" si="9"/>
        <v/>
      </c>
      <c r="AT20" s="3" t="str">
        <f t="shared" si="11"/>
        <v/>
      </c>
    </row>
    <row r="21" spans="1:46" ht="20.100000000000001" customHeight="1">
      <c r="A21">
        <v>46</v>
      </c>
      <c r="B21" s="55"/>
      <c r="C21" s="42" t="str">
        <f t="shared" si="2"/>
        <v/>
      </c>
      <c r="D21" s="38" t="str">
        <f t="shared" si="3"/>
        <v/>
      </c>
      <c r="E21" s="82" t="str">
        <f t="shared" si="4"/>
        <v/>
      </c>
      <c r="F21" s="82" t="str">
        <f t="shared" si="5"/>
        <v/>
      </c>
      <c r="G21" s="36"/>
      <c r="H21" s="91" t="str">
        <f t="shared" si="6"/>
        <v/>
      </c>
      <c r="I21" s="91" t="str">
        <f t="shared" si="6"/>
        <v/>
      </c>
      <c r="J21" s="91" t="str">
        <f t="shared" si="6"/>
        <v/>
      </c>
      <c r="K21" s="91" t="str">
        <f t="shared" si="6"/>
        <v/>
      </c>
      <c r="L21" s="91" t="str">
        <f t="shared" si="6"/>
        <v/>
      </c>
      <c r="M21" s="91" t="str">
        <f t="shared" si="6"/>
        <v/>
      </c>
      <c r="N21" s="91" t="str">
        <f t="shared" si="6"/>
        <v/>
      </c>
      <c r="O21" s="91" t="str">
        <f t="shared" si="6"/>
        <v/>
      </c>
      <c r="P21" s="91" t="str">
        <f t="shared" si="6"/>
        <v/>
      </c>
      <c r="Q21" s="91" t="str">
        <f t="shared" si="6"/>
        <v/>
      </c>
      <c r="R21" s="92" t="str">
        <f t="shared" si="7"/>
        <v/>
      </c>
      <c r="S21" s="91" t="str">
        <f t="shared" si="7"/>
        <v/>
      </c>
      <c r="T21" s="91" t="str">
        <f t="shared" si="7"/>
        <v/>
      </c>
      <c r="U21" s="91" t="str">
        <f t="shared" si="7"/>
        <v/>
      </c>
      <c r="V21" s="91" t="str">
        <f t="shared" si="7"/>
        <v/>
      </c>
      <c r="W21" s="91" t="str">
        <f t="shared" si="7"/>
        <v/>
      </c>
      <c r="X21" s="91" t="str">
        <f t="shared" si="7"/>
        <v/>
      </c>
      <c r="Y21" s="91" t="str">
        <f t="shared" si="7"/>
        <v/>
      </c>
      <c r="Z21" s="91" t="str">
        <f t="shared" si="7"/>
        <v/>
      </c>
      <c r="AA21" s="93" t="str">
        <f t="shared" si="7"/>
        <v/>
      </c>
      <c r="AB21" s="11"/>
      <c r="AC21" s="73"/>
      <c r="AD21"/>
      <c r="AE21" s="156"/>
      <c r="AF21" s="49">
        <v>116</v>
      </c>
      <c r="AG21" s="53" t="s">
        <v>33</v>
      </c>
      <c r="AH21" s="41" t="s">
        <v>34</v>
      </c>
      <c r="AI21" s="98">
        <v>50</v>
      </c>
      <c r="AJ21" s="82">
        <v>26</v>
      </c>
      <c r="AK21" s="101">
        <v>1.1961552153791384</v>
      </c>
      <c r="AM21" s="5" t="str">
        <f t="shared" si="8"/>
        <v/>
      </c>
      <c r="AN21" s="5" t="str">
        <f t="shared" si="12"/>
        <v/>
      </c>
      <c r="AO21" s="5" t="str">
        <f t="shared" si="10"/>
        <v/>
      </c>
      <c r="AP21" s="5" t="str">
        <f t="shared" si="9"/>
        <v/>
      </c>
      <c r="AQ21" s="5" t="str">
        <f t="shared" si="9"/>
        <v/>
      </c>
      <c r="AR21" s="5" t="str">
        <f t="shared" si="9"/>
        <v/>
      </c>
      <c r="AS21" s="5" t="str">
        <f t="shared" si="9"/>
        <v/>
      </c>
      <c r="AT21" s="3" t="str">
        <f t="shared" si="11"/>
        <v/>
      </c>
    </row>
    <row r="22" spans="1:46" ht="20.100000000000001" customHeight="1">
      <c r="A22">
        <v>47</v>
      </c>
      <c r="B22" s="55"/>
      <c r="C22" s="42" t="str">
        <f t="shared" si="2"/>
        <v/>
      </c>
      <c r="D22" s="38" t="str">
        <f t="shared" si="3"/>
        <v/>
      </c>
      <c r="E22" s="82" t="str">
        <f t="shared" si="4"/>
        <v/>
      </c>
      <c r="F22" s="82" t="str">
        <f t="shared" si="5"/>
        <v/>
      </c>
      <c r="G22" s="36"/>
      <c r="H22" s="91" t="str">
        <f t="shared" ref="H22:W35" si="13">IF(OR(H$4=$AO22,H$4=$AP22,H$4=$AQ22,H$4=$AR22,H$4=$AS22),$AT22,"")</f>
        <v/>
      </c>
      <c r="I22" s="91" t="str">
        <f t="shared" si="13"/>
        <v/>
      </c>
      <c r="J22" s="91" t="str">
        <f t="shared" si="13"/>
        <v/>
      </c>
      <c r="K22" s="91" t="str">
        <f t="shared" si="13"/>
        <v/>
      </c>
      <c r="L22" s="91" t="str">
        <f t="shared" si="13"/>
        <v/>
      </c>
      <c r="M22" s="91" t="str">
        <f t="shared" si="13"/>
        <v/>
      </c>
      <c r="N22" s="91" t="str">
        <f t="shared" si="13"/>
        <v/>
      </c>
      <c r="O22" s="91" t="str">
        <f t="shared" si="13"/>
        <v/>
      </c>
      <c r="P22" s="91" t="str">
        <f t="shared" si="13"/>
        <v/>
      </c>
      <c r="Q22" s="91" t="str">
        <f t="shared" si="13"/>
        <v/>
      </c>
      <c r="R22" s="92" t="str">
        <f t="shared" si="13"/>
        <v/>
      </c>
      <c r="S22" s="91" t="str">
        <f t="shared" si="13"/>
        <v/>
      </c>
      <c r="T22" s="91" t="str">
        <f t="shared" si="13"/>
        <v/>
      </c>
      <c r="U22" s="91" t="str">
        <f t="shared" si="13"/>
        <v/>
      </c>
      <c r="V22" s="91" t="str">
        <f t="shared" si="13"/>
        <v/>
      </c>
      <c r="W22" s="91" t="str">
        <f t="shared" si="13"/>
        <v/>
      </c>
      <c r="X22" s="91" t="str">
        <f t="shared" ref="R22:AA35" si="14">IF(OR(X$4=$AO22,X$4=$AP22,X$4=$AQ22,X$4=$AR22,X$4=$AS22),$AT22,"")</f>
        <v/>
      </c>
      <c r="Y22" s="91" t="str">
        <f t="shared" si="14"/>
        <v/>
      </c>
      <c r="Z22" s="91" t="str">
        <f t="shared" si="14"/>
        <v/>
      </c>
      <c r="AA22" s="93" t="str">
        <f t="shared" si="14"/>
        <v/>
      </c>
      <c r="AB22" s="11"/>
      <c r="AC22" s="73"/>
      <c r="AD22"/>
      <c r="AE22" s="156"/>
      <c r="AF22" s="49">
        <v>117</v>
      </c>
      <c r="AG22" s="53" t="s">
        <v>35</v>
      </c>
      <c r="AH22" s="41" t="s">
        <v>22</v>
      </c>
      <c r="AI22" s="98">
        <v>12</v>
      </c>
      <c r="AJ22" s="82">
        <v>23</v>
      </c>
      <c r="AK22" s="101">
        <v>0.16815034619188921</v>
      </c>
      <c r="AM22" s="5" t="str">
        <f t="shared" si="8"/>
        <v/>
      </c>
      <c r="AN22" s="5" t="str">
        <f t="shared" si="12"/>
        <v/>
      </c>
      <c r="AO22" s="5" t="str">
        <f t="shared" si="10"/>
        <v/>
      </c>
      <c r="AP22" s="5" t="str">
        <f t="shared" si="9"/>
        <v/>
      </c>
      <c r="AQ22" s="5" t="str">
        <f t="shared" si="9"/>
        <v/>
      </c>
      <c r="AR22" s="5" t="str">
        <f t="shared" si="9"/>
        <v/>
      </c>
      <c r="AS22" s="5" t="str">
        <f t="shared" si="9"/>
        <v/>
      </c>
      <c r="AT22" s="3" t="str">
        <f t="shared" si="11"/>
        <v/>
      </c>
    </row>
    <row r="23" spans="1:46" ht="20.100000000000001" customHeight="1">
      <c r="A23">
        <v>48</v>
      </c>
      <c r="B23" s="55"/>
      <c r="C23" s="42" t="str">
        <f t="shared" si="2"/>
        <v/>
      </c>
      <c r="D23" s="38" t="str">
        <f t="shared" si="3"/>
        <v/>
      </c>
      <c r="E23" s="82" t="str">
        <f t="shared" si="4"/>
        <v/>
      </c>
      <c r="F23" s="82" t="str">
        <f t="shared" si="5"/>
        <v/>
      </c>
      <c r="G23" s="36"/>
      <c r="H23" s="91" t="str">
        <f t="shared" si="13"/>
        <v/>
      </c>
      <c r="I23" s="91" t="str">
        <f t="shared" si="13"/>
        <v/>
      </c>
      <c r="J23" s="91" t="str">
        <f t="shared" si="13"/>
        <v/>
      </c>
      <c r="K23" s="91" t="str">
        <f t="shared" si="13"/>
        <v/>
      </c>
      <c r="L23" s="91" t="str">
        <f t="shared" si="13"/>
        <v/>
      </c>
      <c r="M23" s="91" t="str">
        <f t="shared" si="13"/>
        <v/>
      </c>
      <c r="N23" s="91" t="str">
        <f t="shared" si="13"/>
        <v/>
      </c>
      <c r="O23" s="91" t="str">
        <f t="shared" si="13"/>
        <v/>
      </c>
      <c r="P23" s="91" t="str">
        <f t="shared" si="13"/>
        <v/>
      </c>
      <c r="Q23" s="91" t="str">
        <f t="shared" si="13"/>
        <v/>
      </c>
      <c r="R23" s="92" t="str">
        <f t="shared" si="14"/>
        <v/>
      </c>
      <c r="S23" s="91" t="str">
        <f t="shared" si="14"/>
        <v/>
      </c>
      <c r="T23" s="91" t="str">
        <f t="shared" si="14"/>
        <v/>
      </c>
      <c r="U23" s="91" t="str">
        <f t="shared" si="14"/>
        <v/>
      </c>
      <c r="V23" s="91" t="str">
        <f t="shared" si="14"/>
        <v/>
      </c>
      <c r="W23" s="91" t="str">
        <f t="shared" si="14"/>
        <v/>
      </c>
      <c r="X23" s="91" t="str">
        <f t="shared" si="14"/>
        <v/>
      </c>
      <c r="Y23" s="91" t="str">
        <f t="shared" si="14"/>
        <v/>
      </c>
      <c r="Z23" s="91" t="str">
        <f t="shared" si="14"/>
        <v/>
      </c>
      <c r="AA23" s="93" t="str">
        <f t="shared" si="14"/>
        <v/>
      </c>
      <c r="AB23" s="11"/>
      <c r="AC23" s="73"/>
      <c r="AD23"/>
      <c r="AE23" s="156"/>
      <c r="AF23" s="49">
        <v>118</v>
      </c>
      <c r="AG23" s="53" t="s">
        <v>36</v>
      </c>
      <c r="AH23" s="41" t="s">
        <v>34</v>
      </c>
      <c r="AI23" s="98">
        <v>50</v>
      </c>
      <c r="AJ23" s="82">
        <v>25</v>
      </c>
      <c r="AK23" s="101">
        <v>1.5390103581368986</v>
      </c>
      <c r="AM23" s="5" t="str">
        <f t="shared" si="8"/>
        <v/>
      </c>
      <c r="AN23" s="5" t="str">
        <f t="shared" si="12"/>
        <v/>
      </c>
      <c r="AO23" s="5" t="str">
        <f t="shared" si="10"/>
        <v/>
      </c>
      <c r="AP23" s="5" t="str">
        <f t="shared" si="9"/>
        <v/>
      </c>
      <c r="AQ23" s="5" t="str">
        <f t="shared" si="9"/>
        <v/>
      </c>
      <c r="AR23" s="5" t="str">
        <f t="shared" si="9"/>
        <v/>
      </c>
      <c r="AS23" s="5" t="str">
        <f t="shared" si="9"/>
        <v/>
      </c>
      <c r="AT23" s="3" t="str">
        <f t="shared" si="11"/>
        <v/>
      </c>
    </row>
    <row r="24" spans="1:46" ht="20.100000000000001" customHeight="1">
      <c r="A24">
        <v>49</v>
      </c>
      <c r="B24" s="55"/>
      <c r="C24" s="42" t="str">
        <f t="shared" si="2"/>
        <v/>
      </c>
      <c r="D24" s="38" t="str">
        <f t="shared" si="3"/>
        <v/>
      </c>
      <c r="E24" s="82" t="str">
        <f t="shared" si="4"/>
        <v/>
      </c>
      <c r="F24" s="82" t="str">
        <f t="shared" si="5"/>
        <v/>
      </c>
      <c r="G24" s="36"/>
      <c r="H24" s="91" t="str">
        <f t="shared" si="13"/>
        <v/>
      </c>
      <c r="I24" s="91" t="str">
        <f t="shared" si="13"/>
        <v/>
      </c>
      <c r="J24" s="91" t="str">
        <f t="shared" si="13"/>
        <v/>
      </c>
      <c r="K24" s="91" t="str">
        <f t="shared" si="13"/>
        <v/>
      </c>
      <c r="L24" s="91" t="str">
        <f t="shared" si="13"/>
        <v/>
      </c>
      <c r="M24" s="91" t="str">
        <f t="shared" si="13"/>
        <v/>
      </c>
      <c r="N24" s="91" t="str">
        <f t="shared" si="13"/>
        <v/>
      </c>
      <c r="O24" s="91" t="str">
        <f t="shared" si="13"/>
        <v/>
      </c>
      <c r="P24" s="91" t="str">
        <f t="shared" si="13"/>
        <v/>
      </c>
      <c r="Q24" s="91" t="str">
        <f t="shared" si="13"/>
        <v/>
      </c>
      <c r="R24" s="92" t="str">
        <f t="shared" si="14"/>
        <v/>
      </c>
      <c r="S24" s="91" t="str">
        <f t="shared" si="14"/>
        <v/>
      </c>
      <c r="T24" s="91" t="str">
        <f t="shared" si="14"/>
        <v/>
      </c>
      <c r="U24" s="91" t="str">
        <f t="shared" si="14"/>
        <v/>
      </c>
      <c r="V24" s="91" t="str">
        <f t="shared" si="14"/>
        <v/>
      </c>
      <c r="W24" s="91" t="str">
        <f t="shared" si="14"/>
        <v/>
      </c>
      <c r="X24" s="91" t="str">
        <f t="shared" si="14"/>
        <v/>
      </c>
      <c r="Y24" s="91" t="str">
        <f t="shared" si="14"/>
        <v/>
      </c>
      <c r="Z24" s="91" t="str">
        <f t="shared" si="14"/>
        <v/>
      </c>
      <c r="AA24" s="93" t="str">
        <f t="shared" si="14"/>
        <v/>
      </c>
      <c r="AB24" s="11"/>
      <c r="AC24" s="73"/>
      <c r="AD24"/>
      <c r="AE24" s="156"/>
      <c r="AF24" s="49">
        <v>119</v>
      </c>
      <c r="AG24" s="53" t="s">
        <v>37</v>
      </c>
      <c r="AH24" s="41" t="s">
        <v>34</v>
      </c>
      <c r="AI24" s="98">
        <v>50</v>
      </c>
      <c r="AJ24" s="82">
        <v>27</v>
      </c>
      <c r="AK24" s="101">
        <v>1.3385292347866415</v>
      </c>
      <c r="AM24" s="5" t="str">
        <f t="shared" si="8"/>
        <v/>
      </c>
      <c r="AN24" s="5" t="str">
        <f t="shared" si="12"/>
        <v/>
      </c>
      <c r="AO24" s="5" t="str">
        <f t="shared" si="10"/>
        <v/>
      </c>
      <c r="AP24" s="5" t="str">
        <f t="shared" si="9"/>
        <v/>
      </c>
      <c r="AQ24" s="5" t="str">
        <f t="shared" si="9"/>
        <v/>
      </c>
      <c r="AR24" s="5" t="str">
        <f t="shared" si="9"/>
        <v/>
      </c>
      <c r="AS24" s="5" t="str">
        <f t="shared" si="9"/>
        <v/>
      </c>
      <c r="AT24" s="3" t="str">
        <f t="shared" si="11"/>
        <v/>
      </c>
    </row>
    <row r="25" spans="1:46" ht="20.100000000000001" customHeight="1">
      <c r="A25">
        <v>50</v>
      </c>
      <c r="B25" s="55"/>
      <c r="C25" s="42" t="str">
        <f t="shared" si="2"/>
        <v/>
      </c>
      <c r="D25" s="38" t="str">
        <f t="shared" si="3"/>
        <v/>
      </c>
      <c r="E25" s="82" t="str">
        <f t="shared" si="4"/>
        <v/>
      </c>
      <c r="F25" s="82" t="str">
        <f t="shared" si="5"/>
        <v/>
      </c>
      <c r="G25" s="36"/>
      <c r="H25" s="91" t="str">
        <f t="shared" si="13"/>
        <v/>
      </c>
      <c r="I25" s="91" t="str">
        <f t="shared" si="13"/>
        <v/>
      </c>
      <c r="J25" s="91" t="str">
        <f t="shared" si="13"/>
        <v/>
      </c>
      <c r="K25" s="91" t="str">
        <f t="shared" si="13"/>
        <v/>
      </c>
      <c r="L25" s="91" t="str">
        <f t="shared" si="13"/>
        <v/>
      </c>
      <c r="M25" s="91" t="str">
        <f t="shared" si="13"/>
        <v/>
      </c>
      <c r="N25" s="91" t="str">
        <f t="shared" si="13"/>
        <v/>
      </c>
      <c r="O25" s="91" t="str">
        <f t="shared" si="13"/>
        <v/>
      </c>
      <c r="P25" s="91" t="str">
        <f t="shared" si="13"/>
        <v/>
      </c>
      <c r="Q25" s="91" t="str">
        <f t="shared" si="13"/>
        <v/>
      </c>
      <c r="R25" s="92" t="str">
        <f t="shared" si="14"/>
        <v/>
      </c>
      <c r="S25" s="91" t="str">
        <f t="shared" si="14"/>
        <v/>
      </c>
      <c r="T25" s="91" t="str">
        <f t="shared" si="14"/>
        <v/>
      </c>
      <c r="U25" s="91" t="str">
        <f t="shared" si="14"/>
        <v/>
      </c>
      <c r="V25" s="91" t="str">
        <f t="shared" si="14"/>
        <v/>
      </c>
      <c r="W25" s="91" t="str">
        <f t="shared" si="14"/>
        <v/>
      </c>
      <c r="X25" s="91" t="str">
        <f t="shared" si="14"/>
        <v/>
      </c>
      <c r="Y25" s="91" t="str">
        <f t="shared" si="14"/>
        <v/>
      </c>
      <c r="Z25" s="91" t="str">
        <f t="shared" si="14"/>
        <v/>
      </c>
      <c r="AA25" s="93" t="str">
        <f t="shared" si="14"/>
        <v/>
      </c>
      <c r="AB25" s="11"/>
      <c r="AC25" s="73"/>
      <c r="AD25"/>
      <c r="AE25" s="156"/>
      <c r="AF25" s="49">
        <v>120</v>
      </c>
      <c r="AG25" s="53" t="s">
        <v>38</v>
      </c>
      <c r="AH25" s="41" t="s">
        <v>34</v>
      </c>
      <c r="AI25" s="98">
        <v>50</v>
      </c>
      <c r="AJ25" s="82">
        <v>29</v>
      </c>
      <c r="AK25" s="101">
        <v>5.5890302590810208</v>
      </c>
      <c r="AM25" s="5" t="str">
        <f t="shared" ref="AM25:AM35" si="15">IF(B25&gt;100,LOOKUP(B25,$AF$6:$AF$98,$AJ$6:$AJ$98),"")</f>
        <v/>
      </c>
      <c r="AN25" s="5" t="str">
        <f t="shared" si="12"/>
        <v/>
      </c>
      <c r="AO25" s="5" t="str">
        <f t="shared" si="10"/>
        <v/>
      </c>
      <c r="AP25" s="5" t="str">
        <f t="shared" ref="AP25:AS35" si="16">IF(AM25="","",AO25+$AM25)</f>
        <v/>
      </c>
      <c r="AQ25" s="5" t="str">
        <f t="shared" si="16"/>
        <v/>
      </c>
      <c r="AR25" s="5" t="str">
        <f t="shared" si="16"/>
        <v/>
      </c>
      <c r="AS25" s="5" t="str">
        <f t="shared" si="16"/>
        <v/>
      </c>
      <c r="AT25" s="3" t="str">
        <f t="shared" si="11"/>
        <v/>
      </c>
    </row>
    <row r="26" spans="1:46" ht="20.100000000000001" customHeight="1">
      <c r="A26">
        <v>51</v>
      </c>
      <c r="B26" s="55"/>
      <c r="C26" s="42" t="str">
        <f t="shared" si="2"/>
        <v/>
      </c>
      <c r="D26" s="38" t="str">
        <f t="shared" si="3"/>
        <v/>
      </c>
      <c r="E26" s="82" t="str">
        <f t="shared" si="4"/>
        <v/>
      </c>
      <c r="F26" s="82" t="str">
        <f t="shared" si="5"/>
        <v/>
      </c>
      <c r="G26" s="36"/>
      <c r="H26" s="91" t="str">
        <f t="shared" si="13"/>
        <v/>
      </c>
      <c r="I26" s="91" t="str">
        <f t="shared" si="13"/>
        <v/>
      </c>
      <c r="J26" s="91" t="str">
        <f t="shared" si="13"/>
        <v/>
      </c>
      <c r="K26" s="91" t="str">
        <f t="shared" si="13"/>
        <v/>
      </c>
      <c r="L26" s="91" t="str">
        <f t="shared" si="13"/>
        <v/>
      </c>
      <c r="M26" s="91" t="str">
        <f t="shared" si="13"/>
        <v/>
      </c>
      <c r="N26" s="91" t="str">
        <f t="shared" si="13"/>
        <v/>
      </c>
      <c r="O26" s="91" t="str">
        <f t="shared" si="13"/>
        <v/>
      </c>
      <c r="P26" s="91" t="str">
        <f t="shared" si="13"/>
        <v/>
      </c>
      <c r="Q26" s="91" t="str">
        <f t="shared" si="13"/>
        <v/>
      </c>
      <c r="R26" s="92" t="str">
        <f t="shared" si="14"/>
        <v/>
      </c>
      <c r="S26" s="91" t="str">
        <f t="shared" si="14"/>
        <v/>
      </c>
      <c r="T26" s="91" t="str">
        <f t="shared" si="14"/>
        <v/>
      </c>
      <c r="U26" s="91" t="str">
        <f t="shared" si="14"/>
        <v/>
      </c>
      <c r="V26" s="91" t="str">
        <f t="shared" si="14"/>
        <v/>
      </c>
      <c r="W26" s="91" t="str">
        <f t="shared" si="14"/>
        <v/>
      </c>
      <c r="X26" s="91" t="str">
        <f t="shared" si="14"/>
        <v/>
      </c>
      <c r="Y26" s="91" t="str">
        <f t="shared" si="14"/>
        <v/>
      </c>
      <c r="Z26" s="91" t="str">
        <f t="shared" si="14"/>
        <v/>
      </c>
      <c r="AA26" s="93" t="str">
        <f t="shared" si="14"/>
        <v/>
      </c>
      <c r="AB26" s="11"/>
      <c r="AC26" s="73"/>
      <c r="AD26"/>
      <c r="AE26" s="156"/>
      <c r="AF26" s="49">
        <v>121</v>
      </c>
      <c r="AG26" s="53" t="s">
        <v>39</v>
      </c>
      <c r="AH26" s="41" t="s">
        <v>22</v>
      </c>
      <c r="AI26" s="98">
        <v>15</v>
      </c>
      <c r="AJ26" s="82">
        <v>26</v>
      </c>
      <c r="AK26" s="101">
        <v>0.49600908251050774</v>
      </c>
      <c r="AM26" s="5" t="str">
        <f t="shared" si="15"/>
        <v/>
      </c>
      <c r="AN26" s="5" t="str">
        <f t="shared" si="12"/>
        <v/>
      </c>
      <c r="AO26" s="5" t="str">
        <f t="shared" si="10"/>
        <v/>
      </c>
      <c r="AP26" s="5" t="str">
        <f t="shared" si="16"/>
        <v/>
      </c>
      <c r="AQ26" s="5" t="str">
        <f t="shared" si="16"/>
        <v/>
      </c>
      <c r="AR26" s="5" t="str">
        <f t="shared" si="16"/>
        <v/>
      </c>
      <c r="AS26" s="5" t="str">
        <f t="shared" si="16"/>
        <v/>
      </c>
      <c r="AT26" s="3" t="str">
        <f t="shared" si="11"/>
        <v/>
      </c>
    </row>
    <row r="27" spans="1:46" ht="20.100000000000001" customHeight="1">
      <c r="A27">
        <v>52</v>
      </c>
      <c r="B27" s="55"/>
      <c r="C27" s="42" t="str">
        <f t="shared" si="2"/>
        <v/>
      </c>
      <c r="D27" s="38" t="str">
        <f t="shared" si="3"/>
        <v/>
      </c>
      <c r="E27" s="82" t="str">
        <f t="shared" si="4"/>
        <v/>
      </c>
      <c r="F27" s="82" t="str">
        <f t="shared" si="5"/>
        <v/>
      </c>
      <c r="G27" s="36"/>
      <c r="H27" s="91" t="str">
        <f t="shared" si="13"/>
        <v/>
      </c>
      <c r="I27" s="91" t="str">
        <f t="shared" si="13"/>
        <v/>
      </c>
      <c r="J27" s="91" t="str">
        <f t="shared" si="13"/>
        <v/>
      </c>
      <c r="K27" s="91" t="str">
        <f t="shared" si="13"/>
        <v/>
      </c>
      <c r="L27" s="91" t="str">
        <f t="shared" si="13"/>
        <v/>
      </c>
      <c r="M27" s="91" t="str">
        <f t="shared" si="13"/>
        <v/>
      </c>
      <c r="N27" s="91" t="str">
        <f t="shared" si="13"/>
        <v/>
      </c>
      <c r="O27" s="91" t="str">
        <f t="shared" si="13"/>
        <v/>
      </c>
      <c r="P27" s="91" t="str">
        <f t="shared" si="13"/>
        <v/>
      </c>
      <c r="Q27" s="91" t="str">
        <f t="shared" si="13"/>
        <v/>
      </c>
      <c r="R27" s="92" t="str">
        <f t="shared" si="14"/>
        <v/>
      </c>
      <c r="S27" s="91" t="str">
        <f t="shared" si="14"/>
        <v/>
      </c>
      <c r="T27" s="91" t="str">
        <f t="shared" si="14"/>
        <v/>
      </c>
      <c r="U27" s="91" t="str">
        <f t="shared" si="14"/>
        <v/>
      </c>
      <c r="V27" s="91" t="str">
        <f t="shared" si="14"/>
        <v/>
      </c>
      <c r="W27" s="91" t="str">
        <f t="shared" si="14"/>
        <v/>
      </c>
      <c r="X27" s="91" t="str">
        <f t="shared" si="14"/>
        <v/>
      </c>
      <c r="Y27" s="91" t="str">
        <f t="shared" si="14"/>
        <v/>
      </c>
      <c r="Z27" s="91" t="str">
        <f t="shared" si="14"/>
        <v/>
      </c>
      <c r="AA27" s="93" t="str">
        <f t="shared" si="14"/>
        <v/>
      </c>
      <c r="AB27" s="11"/>
      <c r="AC27" s="73"/>
      <c r="AD27"/>
      <c r="AE27" s="156"/>
      <c r="AF27" s="49">
        <v>122</v>
      </c>
      <c r="AG27" s="53" t="s">
        <v>40</v>
      </c>
      <c r="AH27" s="41" t="s">
        <v>34</v>
      </c>
      <c r="AI27" s="98">
        <v>12</v>
      </c>
      <c r="AJ27" s="82">
        <v>29</v>
      </c>
      <c r="AK27" s="101">
        <v>0.36927240677308171</v>
      </c>
      <c r="AM27" s="5" t="str">
        <f t="shared" si="15"/>
        <v/>
      </c>
      <c r="AN27" s="5" t="str">
        <f t="shared" si="12"/>
        <v/>
      </c>
      <c r="AO27" s="5" t="str">
        <f t="shared" si="10"/>
        <v/>
      </c>
      <c r="AP27" s="5" t="str">
        <f t="shared" si="16"/>
        <v/>
      </c>
      <c r="AQ27" s="5" t="str">
        <f t="shared" si="16"/>
        <v/>
      </c>
      <c r="AR27" s="5" t="str">
        <f t="shared" si="16"/>
        <v/>
      </c>
      <c r="AS27" s="5" t="str">
        <f t="shared" si="16"/>
        <v/>
      </c>
      <c r="AT27" s="3" t="str">
        <f t="shared" si="11"/>
        <v/>
      </c>
    </row>
    <row r="28" spans="1:46" ht="20.100000000000001" customHeight="1">
      <c r="A28">
        <v>53</v>
      </c>
      <c r="B28" s="55"/>
      <c r="C28" s="42" t="str">
        <f t="shared" si="2"/>
        <v/>
      </c>
      <c r="D28" s="38" t="str">
        <f t="shared" si="3"/>
        <v/>
      </c>
      <c r="E28" s="82" t="str">
        <f t="shared" si="4"/>
        <v/>
      </c>
      <c r="F28" s="82" t="str">
        <f t="shared" si="5"/>
        <v/>
      </c>
      <c r="G28" s="36"/>
      <c r="H28" s="91" t="str">
        <f t="shared" si="13"/>
        <v/>
      </c>
      <c r="I28" s="91" t="str">
        <f t="shared" si="13"/>
        <v/>
      </c>
      <c r="J28" s="91" t="str">
        <f t="shared" si="13"/>
        <v/>
      </c>
      <c r="K28" s="91" t="str">
        <f t="shared" si="13"/>
        <v/>
      </c>
      <c r="L28" s="91" t="str">
        <f t="shared" si="13"/>
        <v/>
      </c>
      <c r="M28" s="91" t="str">
        <f t="shared" si="13"/>
        <v/>
      </c>
      <c r="N28" s="91" t="str">
        <f t="shared" si="13"/>
        <v/>
      </c>
      <c r="O28" s="91" t="str">
        <f t="shared" si="13"/>
        <v/>
      </c>
      <c r="P28" s="91" t="str">
        <f t="shared" si="13"/>
        <v/>
      </c>
      <c r="Q28" s="91" t="str">
        <f t="shared" si="13"/>
        <v/>
      </c>
      <c r="R28" s="92" t="str">
        <f t="shared" si="14"/>
        <v/>
      </c>
      <c r="S28" s="91" t="str">
        <f t="shared" si="14"/>
        <v/>
      </c>
      <c r="T28" s="91" t="str">
        <f t="shared" si="14"/>
        <v/>
      </c>
      <c r="U28" s="91" t="str">
        <f t="shared" si="14"/>
        <v/>
      </c>
      <c r="V28" s="91" t="str">
        <f t="shared" si="14"/>
        <v/>
      </c>
      <c r="W28" s="91" t="str">
        <f t="shared" si="14"/>
        <v/>
      </c>
      <c r="X28" s="91" t="str">
        <f t="shared" si="14"/>
        <v/>
      </c>
      <c r="Y28" s="91" t="str">
        <f t="shared" si="14"/>
        <v/>
      </c>
      <c r="Z28" s="91" t="str">
        <f t="shared" si="14"/>
        <v/>
      </c>
      <c r="AA28" s="93" t="str">
        <f t="shared" si="14"/>
        <v/>
      </c>
      <c r="AB28" s="11"/>
      <c r="AC28" s="73"/>
      <c r="AD28"/>
      <c r="AE28" s="156"/>
      <c r="AF28" s="49">
        <v>123</v>
      </c>
      <c r="AG28" s="53" t="s">
        <v>125</v>
      </c>
      <c r="AH28" s="41" t="s">
        <v>34</v>
      </c>
      <c r="AI28" s="98">
        <v>20</v>
      </c>
      <c r="AJ28" s="82">
        <v>22</v>
      </c>
      <c r="AK28" s="101">
        <v>0.51303903299314269</v>
      </c>
      <c r="AM28" s="5" t="str">
        <f t="shared" si="15"/>
        <v/>
      </c>
      <c r="AN28" s="5" t="str">
        <f t="shared" si="12"/>
        <v/>
      </c>
      <c r="AO28" s="5" t="str">
        <f t="shared" si="10"/>
        <v/>
      </c>
      <c r="AP28" s="5" t="str">
        <f t="shared" si="16"/>
        <v/>
      </c>
      <c r="AQ28" s="5" t="str">
        <f t="shared" si="16"/>
        <v/>
      </c>
      <c r="AR28" s="5" t="str">
        <f t="shared" si="16"/>
        <v/>
      </c>
      <c r="AS28" s="5" t="str">
        <f t="shared" si="16"/>
        <v/>
      </c>
      <c r="AT28" s="3" t="str">
        <f t="shared" si="11"/>
        <v/>
      </c>
    </row>
    <row r="29" spans="1:46" ht="20.100000000000001" customHeight="1">
      <c r="A29">
        <v>54</v>
      </c>
      <c r="B29" s="55"/>
      <c r="C29" s="42" t="str">
        <f t="shared" si="2"/>
        <v/>
      </c>
      <c r="D29" s="38" t="str">
        <f t="shared" si="3"/>
        <v/>
      </c>
      <c r="E29" s="82" t="str">
        <f t="shared" si="4"/>
        <v/>
      </c>
      <c r="F29" s="82" t="str">
        <f t="shared" si="5"/>
        <v/>
      </c>
      <c r="G29" s="36"/>
      <c r="H29" s="91" t="str">
        <f t="shared" si="13"/>
        <v/>
      </c>
      <c r="I29" s="91" t="str">
        <f t="shared" si="13"/>
        <v/>
      </c>
      <c r="J29" s="91" t="str">
        <f t="shared" si="13"/>
        <v/>
      </c>
      <c r="K29" s="91" t="str">
        <f t="shared" si="13"/>
        <v/>
      </c>
      <c r="L29" s="91" t="str">
        <f t="shared" si="13"/>
        <v/>
      </c>
      <c r="M29" s="91" t="str">
        <f t="shared" si="13"/>
        <v/>
      </c>
      <c r="N29" s="91" t="str">
        <f t="shared" si="13"/>
        <v/>
      </c>
      <c r="O29" s="91" t="str">
        <f t="shared" si="13"/>
        <v/>
      </c>
      <c r="P29" s="91" t="str">
        <f t="shared" si="13"/>
        <v/>
      </c>
      <c r="Q29" s="91" t="str">
        <f t="shared" si="13"/>
        <v/>
      </c>
      <c r="R29" s="92" t="str">
        <f t="shared" si="14"/>
        <v/>
      </c>
      <c r="S29" s="91" t="str">
        <f t="shared" si="14"/>
        <v/>
      </c>
      <c r="T29" s="91" t="str">
        <f t="shared" si="14"/>
        <v/>
      </c>
      <c r="U29" s="91" t="str">
        <f t="shared" si="14"/>
        <v/>
      </c>
      <c r="V29" s="91" t="str">
        <f t="shared" si="14"/>
        <v/>
      </c>
      <c r="W29" s="91" t="str">
        <f t="shared" si="14"/>
        <v/>
      </c>
      <c r="X29" s="91" t="str">
        <f t="shared" si="14"/>
        <v/>
      </c>
      <c r="Y29" s="91" t="str">
        <f t="shared" si="14"/>
        <v/>
      </c>
      <c r="Z29" s="91" t="str">
        <f t="shared" si="14"/>
        <v/>
      </c>
      <c r="AA29" s="93" t="str">
        <f t="shared" si="14"/>
        <v/>
      </c>
      <c r="AB29" s="11"/>
      <c r="AC29" s="73"/>
      <c r="AD29"/>
      <c r="AE29" s="157"/>
      <c r="AF29" s="49">
        <v>124</v>
      </c>
      <c r="AG29" s="53" t="s">
        <v>126</v>
      </c>
      <c r="AH29" s="41" t="s">
        <v>34</v>
      </c>
      <c r="AI29" s="98">
        <v>25</v>
      </c>
      <c r="AJ29" s="82">
        <v>27</v>
      </c>
      <c r="AK29" s="101">
        <v>0.449438202247191</v>
      </c>
      <c r="AM29" s="5" t="str">
        <f t="shared" si="15"/>
        <v/>
      </c>
      <c r="AN29" s="5" t="str">
        <f t="shared" si="12"/>
        <v/>
      </c>
      <c r="AO29" s="5" t="str">
        <f t="shared" si="10"/>
        <v/>
      </c>
      <c r="AP29" s="5" t="str">
        <f t="shared" si="16"/>
        <v/>
      </c>
      <c r="AQ29" s="5" t="str">
        <f t="shared" si="16"/>
        <v/>
      </c>
      <c r="AR29" s="5" t="str">
        <f t="shared" si="16"/>
        <v/>
      </c>
      <c r="AS29" s="5" t="str">
        <f t="shared" si="16"/>
        <v/>
      </c>
      <c r="AT29" s="3" t="str">
        <f t="shared" si="11"/>
        <v/>
      </c>
    </row>
    <row r="30" spans="1:46" ht="20.100000000000001" customHeight="1">
      <c r="A30">
        <v>55</v>
      </c>
      <c r="B30" s="55"/>
      <c r="C30" s="42" t="str">
        <f t="shared" si="2"/>
        <v/>
      </c>
      <c r="D30" s="38" t="str">
        <f t="shared" si="3"/>
        <v/>
      </c>
      <c r="E30" s="82" t="str">
        <f t="shared" si="4"/>
        <v/>
      </c>
      <c r="F30" s="82" t="str">
        <f t="shared" si="5"/>
        <v/>
      </c>
      <c r="G30" s="36"/>
      <c r="H30" s="91" t="str">
        <f t="shared" si="13"/>
        <v/>
      </c>
      <c r="I30" s="91" t="str">
        <f t="shared" si="13"/>
        <v/>
      </c>
      <c r="J30" s="91" t="str">
        <f t="shared" si="13"/>
        <v/>
      </c>
      <c r="K30" s="91" t="str">
        <f t="shared" si="13"/>
        <v/>
      </c>
      <c r="L30" s="91" t="str">
        <f t="shared" si="13"/>
        <v/>
      </c>
      <c r="M30" s="91" t="str">
        <f t="shared" si="13"/>
        <v/>
      </c>
      <c r="N30" s="91" t="str">
        <f t="shared" si="13"/>
        <v/>
      </c>
      <c r="O30" s="91" t="str">
        <f t="shared" si="13"/>
        <v/>
      </c>
      <c r="P30" s="91" t="str">
        <f t="shared" si="13"/>
        <v/>
      </c>
      <c r="Q30" s="91" t="str">
        <f t="shared" si="13"/>
        <v/>
      </c>
      <c r="R30" s="92" t="str">
        <f t="shared" si="14"/>
        <v/>
      </c>
      <c r="S30" s="91" t="str">
        <f t="shared" si="14"/>
        <v/>
      </c>
      <c r="T30" s="91" t="str">
        <f t="shared" si="14"/>
        <v/>
      </c>
      <c r="U30" s="91" t="str">
        <f t="shared" si="14"/>
        <v/>
      </c>
      <c r="V30" s="91" t="str">
        <f t="shared" si="14"/>
        <v/>
      </c>
      <c r="W30" s="91" t="str">
        <f t="shared" si="14"/>
        <v/>
      </c>
      <c r="X30" s="91" t="str">
        <f t="shared" si="14"/>
        <v/>
      </c>
      <c r="Y30" s="91" t="str">
        <f t="shared" si="14"/>
        <v/>
      </c>
      <c r="Z30" s="91" t="str">
        <f t="shared" si="14"/>
        <v/>
      </c>
      <c r="AA30" s="93" t="str">
        <f t="shared" si="14"/>
        <v/>
      </c>
      <c r="AB30" s="11"/>
      <c r="AC30" s="73"/>
      <c r="AD30"/>
      <c r="AE30" s="134" t="s">
        <v>41</v>
      </c>
      <c r="AF30" s="49">
        <v>201</v>
      </c>
      <c r="AG30" s="53" t="s">
        <v>115</v>
      </c>
      <c r="AH30" s="41" t="s">
        <v>42</v>
      </c>
      <c r="AI30" s="98">
        <v>30</v>
      </c>
      <c r="AJ30" s="82">
        <v>25</v>
      </c>
      <c r="AK30" s="101">
        <v>1.7515764187768992</v>
      </c>
      <c r="AM30" s="5" t="str">
        <f t="shared" si="15"/>
        <v/>
      </c>
      <c r="AN30" s="5" t="str">
        <f t="shared" si="12"/>
        <v/>
      </c>
      <c r="AO30" s="5" t="str">
        <f t="shared" si="10"/>
        <v/>
      </c>
      <c r="AP30" s="5" t="str">
        <f t="shared" si="16"/>
        <v/>
      </c>
      <c r="AQ30" s="5" t="str">
        <f t="shared" si="16"/>
        <v/>
      </c>
      <c r="AR30" s="5" t="str">
        <f t="shared" si="16"/>
        <v/>
      </c>
      <c r="AS30" s="5" t="str">
        <f t="shared" si="16"/>
        <v/>
      </c>
      <c r="AT30" s="3" t="str">
        <f t="shared" si="11"/>
        <v/>
      </c>
    </row>
    <row r="31" spans="1:46" ht="20.100000000000001" customHeight="1">
      <c r="A31">
        <v>56</v>
      </c>
      <c r="B31" s="55"/>
      <c r="C31" s="42" t="str">
        <f t="shared" si="2"/>
        <v/>
      </c>
      <c r="D31" s="38" t="str">
        <f t="shared" si="3"/>
        <v/>
      </c>
      <c r="E31" s="82" t="str">
        <f t="shared" si="4"/>
        <v/>
      </c>
      <c r="F31" s="82" t="str">
        <f t="shared" si="5"/>
        <v/>
      </c>
      <c r="G31" s="36"/>
      <c r="H31" s="91" t="str">
        <f t="shared" si="13"/>
        <v/>
      </c>
      <c r="I31" s="91" t="str">
        <f t="shared" si="13"/>
        <v/>
      </c>
      <c r="J31" s="91" t="str">
        <f t="shared" si="13"/>
        <v/>
      </c>
      <c r="K31" s="91" t="str">
        <f t="shared" si="13"/>
        <v/>
      </c>
      <c r="L31" s="91" t="str">
        <f t="shared" si="13"/>
        <v/>
      </c>
      <c r="M31" s="91" t="str">
        <f t="shared" si="13"/>
        <v/>
      </c>
      <c r="N31" s="91" t="str">
        <f t="shared" si="13"/>
        <v/>
      </c>
      <c r="O31" s="91" t="str">
        <f t="shared" si="13"/>
        <v/>
      </c>
      <c r="P31" s="91" t="str">
        <f t="shared" si="13"/>
        <v/>
      </c>
      <c r="Q31" s="91" t="str">
        <f t="shared" si="13"/>
        <v/>
      </c>
      <c r="R31" s="92" t="str">
        <f t="shared" si="14"/>
        <v/>
      </c>
      <c r="S31" s="91" t="str">
        <f t="shared" si="14"/>
        <v/>
      </c>
      <c r="T31" s="91" t="str">
        <f t="shared" si="14"/>
        <v/>
      </c>
      <c r="U31" s="91" t="str">
        <f t="shared" si="14"/>
        <v/>
      </c>
      <c r="V31" s="91" t="str">
        <f t="shared" si="14"/>
        <v/>
      </c>
      <c r="W31" s="91" t="str">
        <f t="shared" si="14"/>
        <v/>
      </c>
      <c r="X31" s="91" t="str">
        <f t="shared" si="14"/>
        <v/>
      </c>
      <c r="Y31" s="91" t="str">
        <f t="shared" si="14"/>
        <v/>
      </c>
      <c r="Z31" s="91" t="str">
        <f t="shared" si="14"/>
        <v/>
      </c>
      <c r="AA31" s="93" t="str">
        <f t="shared" si="14"/>
        <v/>
      </c>
      <c r="AB31" s="11"/>
      <c r="AC31" s="73"/>
      <c r="AD31"/>
      <c r="AE31" s="135"/>
      <c r="AF31" s="49">
        <v>202</v>
      </c>
      <c r="AG31" s="54" t="s">
        <v>43</v>
      </c>
      <c r="AH31" s="41" t="s">
        <v>22</v>
      </c>
      <c r="AI31" s="98">
        <v>30</v>
      </c>
      <c r="AJ31" s="82">
        <v>25</v>
      </c>
      <c r="AK31" s="101">
        <v>1.3490307867730902</v>
      </c>
      <c r="AM31" s="5" t="str">
        <f t="shared" si="15"/>
        <v/>
      </c>
      <c r="AN31" s="5" t="str">
        <f t="shared" si="12"/>
        <v/>
      </c>
      <c r="AO31" s="5" t="str">
        <f t="shared" si="10"/>
        <v/>
      </c>
      <c r="AP31" s="5" t="str">
        <f t="shared" si="16"/>
        <v/>
      </c>
      <c r="AQ31" s="5" t="str">
        <f t="shared" si="16"/>
        <v/>
      </c>
      <c r="AR31" s="5" t="str">
        <f t="shared" si="16"/>
        <v/>
      </c>
      <c r="AS31" s="5" t="str">
        <f t="shared" si="16"/>
        <v/>
      </c>
      <c r="AT31" s="3" t="str">
        <f t="shared" si="11"/>
        <v/>
      </c>
    </row>
    <row r="32" spans="1:46" ht="20.100000000000001" customHeight="1">
      <c r="A32">
        <v>57</v>
      </c>
      <c r="B32" s="55"/>
      <c r="C32" s="42" t="str">
        <f t="shared" si="2"/>
        <v/>
      </c>
      <c r="D32" s="38" t="str">
        <f t="shared" si="3"/>
        <v/>
      </c>
      <c r="E32" s="82" t="str">
        <f t="shared" si="4"/>
        <v/>
      </c>
      <c r="F32" s="82" t="str">
        <f t="shared" si="5"/>
        <v/>
      </c>
      <c r="G32" s="36"/>
      <c r="H32" s="91" t="str">
        <f t="shared" si="13"/>
        <v/>
      </c>
      <c r="I32" s="91" t="str">
        <f t="shared" si="13"/>
        <v/>
      </c>
      <c r="J32" s="91" t="str">
        <f t="shared" si="13"/>
        <v/>
      </c>
      <c r="K32" s="91" t="str">
        <f t="shared" si="13"/>
        <v/>
      </c>
      <c r="L32" s="91" t="str">
        <f t="shared" si="13"/>
        <v/>
      </c>
      <c r="M32" s="91" t="str">
        <f t="shared" si="13"/>
        <v/>
      </c>
      <c r="N32" s="91" t="str">
        <f t="shared" si="13"/>
        <v/>
      </c>
      <c r="O32" s="91" t="str">
        <f t="shared" si="13"/>
        <v/>
      </c>
      <c r="P32" s="91" t="str">
        <f t="shared" si="13"/>
        <v/>
      </c>
      <c r="Q32" s="91" t="str">
        <f t="shared" si="13"/>
        <v/>
      </c>
      <c r="R32" s="92" t="str">
        <f t="shared" si="14"/>
        <v/>
      </c>
      <c r="S32" s="91" t="str">
        <f t="shared" si="14"/>
        <v/>
      </c>
      <c r="T32" s="91" t="str">
        <f t="shared" si="14"/>
        <v/>
      </c>
      <c r="U32" s="91" t="str">
        <f t="shared" si="14"/>
        <v/>
      </c>
      <c r="V32" s="91" t="str">
        <f t="shared" si="14"/>
        <v/>
      </c>
      <c r="W32" s="91" t="str">
        <f t="shared" si="14"/>
        <v/>
      </c>
      <c r="X32" s="91" t="str">
        <f t="shared" si="14"/>
        <v/>
      </c>
      <c r="Y32" s="91" t="str">
        <f t="shared" si="14"/>
        <v/>
      </c>
      <c r="Z32" s="91" t="str">
        <f t="shared" si="14"/>
        <v/>
      </c>
      <c r="AA32" s="93" t="str">
        <f t="shared" si="14"/>
        <v/>
      </c>
      <c r="AB32" s="11"/>
      <c r="AC32" s="73"/>
      <c r="AD32"/>
      <c r="AE32" s="135"/>
      <c r="AF32" s="49">
        <v>203</v>
      </c>
      <c r="AG32" s="54" t="s">
        <v>44</v>
      </c>
      <c r="AH32" s="41" t="s">
        <v>22</v>
      </c>
      <c r="AI32" s="98">
        <v>7</v>
      </c>
      <c r="AJ32" s="82">
        <v>19</v>
      </c>
      <c r="AK32" s="101">
        <v>0.32559198542805101</v>
      </c>
      <c r="AM32" s="5" t="str">
        <f t="shared" si="15"/>
        <v/>
      </c>
      <c r="AN32" s="5" t="str">
        <f t="shared" si="12"/>
        <v/>
      </c>
      <c r="AO32" s="5" t="str">
        <f t="shared" si="10"/>
        <v/>
      </c>
      <c r="AP32" s="5" t="str">
        <f t="shared" si="16"/>
        <v/>
      </c>
      <c r="AQ32" s="5" t="str">
        <f t="shared" si="16"/>
        <v/>
      </c>
      <c r="AR32" s="5" t="str">
        <f t="shared" si="16"/>
        <v/>
      </c>
      <c r="AS32" s="5" t="str">
        <f t="shared" si="16"/>
        <v/>
      </c>
      <c r="AT32" s="3" t="str">
        <f t="shared" si="11"/>
        <v/>
      </c>
    </row>
    <row r="33" spans="1:46" ht="20.100000000000001" customHeight="1">
      <c r="A33">
        <v>58</v>
      </c>
      <c r="B33" s="55"/>
      <c r="C33" s="42" t="str">
        <f t="shared" si="2"/>
        <v/>
      </c>
      <c r="D33" s="38" t="str">
        <f t="shared" si="3"/>
        <v/>
      </c>
      <c r="E33" s="82" t="str">
        <f t="shared" si="4"/>
        <v/>
      </c>
      <c r="F33" s="82" t="str">
        <f t="shared" si="5"/>
        <v/>
      </c>
      <c r="G33" s="36"/>
      <c r="H33" s="91" t="str">
        <f t="shared" si="13"/>
        <v/>
      </c>
      <c r="I33" s="91" t="str">
        <f t="shared" si="13"/>
        <v/>
      </c>
      <c r="J33" s="91" t="str">
        <f t="shared" si="13"/>
        <v/>
      </c>
      <c r="K33" s="91" t="str">
        <f t="shared" si="13"/>
        <v/>
      </c>
      <c r="L33" s="91" t="str">
        <f t="shared" si="13"/>
        <v/>
      </c>
      <c r="M33" s="91" t="str">
        <f t="shared" si="13"/>
        <v/>
      </c>
      <c r="N33" s="91" t="str">
        <f t="shared" si="13"/>
        <v/>
      </c>
      <c r="O33" s="91" t="str">
        <f t="shared" si="13"/>
        <v/>
      </c>
      <c r="P33" s="91" t="str">
        <f t="shared" si="13"/>
        <v/>
      </c>
      <c r="Q33" s="91" t="str">
        <f t="shared" si="13"/>
        <v/>
      </c>
      <c r="R33" s="92" t="str">
        <f t="shared" si="14"/>
        <v/>
      </c>
      <c r="S33" s="91" t="str">
        <f t="shared" si="14"/>
        <v/>
      </c>
      <c r="T33" s="91" t="str">
        <f t="shared" si="14"/>
        <v/>
      </c>
      <c r="U33" s="91" t="str">
        <f t="shared" si="14"/>
        <v/>
      </c>
      <c r="V33" s="91" t="str">
        <f t="shared" si="14"/>
        <v/>
      </c>
      <c r="W33" s="91" t="str">
        <f t="shared" si="14"/>
        <v/>
      </c>
      <c r="X33" s="91" t="str">
        <f t="shared" si="14"/>
        <v/>
      </c>
      <c r="Y33" s="91" t="str">
        <f t="shared" si="14"/>
        <v/>
      </c>
      <c r="Z33" s="91" t="str">
        <f t="shared" si="14"/>
        <v/>
      </c>
      <c r="AA33" s="93" t="str">
        <f t="shared" si="14"/>
        <v/>
      </c>
      <c r="AB33" s="11"/>
      <c r="AC33" s="73"/>
      <c r="AD33"/>
      <c r="AE33" s="135"/>
      <c r="AF33" s="49">
        <v>204</v>
      </c>
      <c r="AG33" s="54" t="s">
        <v>45</v>
      </c>
      <c r="AH33" s="41" t="s">
        <v>22</v>
      </c>
      <c r="AI33" s="98">
        <v>30</v>
      </c>
      <c r="AJ33" s="82">
        <v>23</v>
      </c>
      <c r="AK33" s="101">
        <v>0.60655293799079335</v>
      </c>
      <c r="AM33" s="5" t="str">
        <f t="shared" si="15"/>
        <v/>
      </c>
      <c r="AN33" s="5" t="str">
        <f t="shared" si="12"/>
        <v/>
      </c>
      <c r="AO33" s="5" t="str">
        <f t="shared" si="10"/>
        <v/>
      </c>
      <c r="AP33" s="5" t="str">
        <f t="shared" si="16"/>
        <v/>
      </c>
      <c r="AQ33" s="5" t="str">
        <f t="shared" si="16"/>
        <v/>
      </c>
      <c r="AR33" s="5" t="str">
        <f t="shared" si="16"/>
        <v/>
      </c>
      <c r="AS33" s="5" t="str">
        <f t="shared" si="16"/>
        <v/>
      </c>
      <c r="AT33" s="3" t="str">
        <f t="shared" si="11"/>
        <v/>
      </c>
    </row>
    <row r="34" spans="1:46" ht="20.100000000000001" customHeight="1">
      <c r="A34">
        <v>59</v>
      </c>
      <c r="B34" s="55"/>
      <c r="C34" s="42" t="str">
        <f t="shared" si="2"/>
        <v/>
      </c>
      <c r="D34" s="38" t="str">
        <f t="shared" si="3"/>
        <v/>
      </c>
      <c r="E34" s="82" t="str">
        <f t="shared" si="4"/>
        <v/>
      </c>
      <c r="F34" s="82" t="str">
        <f t="shared" si="5"/>
        <v/>
      </c>
      <c r="G34" s="36"/>
      <c r="H34" s="91" t="str">
        <f t="shared" si="13"/>
        <v/>
      </c>
      <c r="I34" s="91" t="str">
        <f t="shared" si="13"/>
        <v/>
      </c>
      <c r="J34" s="91" t="str">
        <f t="shared" si="13"/>
        <v/>
      </c>
      <c r="K34" s="91" t="str">
        <f t="shared" si="13"/>
        <v/>
      </c>
      <c r="L34" s="91" t="str">
        <f t="shared" si="13"/>
        <v/>
      </c>
      <c r="M34" s="91" t="str">
        <f t="shared" si="13"/>
        <v/>
      </c>
      <c r="N34" s="91" t="str">
        <f t="shared" si="13"/>
        <v/>
      </c>
      <c r="O34" s="91" t="str">
        <f t="shared" si="13"/>
        <v/>
      </c>
      <c r="P34" s="91" t="str">
        <f t="shared" si="13"/>
        <v/>
      </c>
      <c r="Q34" s="91" t="str">
        <f t="shared" si="13"/>
        <v/>
      </c>
      <c r="R34" s="92" t="str">
        <f t="shared" si="14"/>
        <v/>
      </c>
      <c r="S34" s="91" t="str">
        <f t="shared" si="14"/>
        <v/>
      </c>
      <c r="T34" s="91" t="str">
        <f t="shared" si="14"/>
        <v/>
      </c>
      <c r="U34" s="91" t="str">
        <f t="shared" si="14"/>
        <v/>
      </c>
      <c r="V34" s="91" t="str">
        <f t="shared" si="14"/>
        <v/>
      </c>
      <c r="W34" s="91" t="str">
        <f t="shared" si="14"/>
        <v/>
      </c>
      <c r="X34" s="91" t="str">
        <f t="shared" si="14"/>
        <v/>
      </c>
      <c r="Y34" s="91" t="str">
        <f t="shared" si="14"/>
        <v/>
      </c>
      <c r="Z34" s="91" t="str">
        <f t="shared" si="14"/>
        <v/>
      </c>
      <c r="AA34" s="93" t="str">
        <f t="shared" si="14"/>
        <v/>
      </c>
      <c r="AB34" s="11"/>
      <c r="AC34" s="73"/>
      <c r="AD34"/>
      <c r="AE34" s="135"/>
      <c r="AF34" s="49">
        <v>205</v>
      </c>
      <c r="AG34" s="54" t="s">
        <v>46</v>
      </c>
      <c r="AH34" s="41" t="s">
        <v>22</v>
      </c>
      <c r="AI34" s="98">
        <v>30</v>
      </c>
      <c r="AJ34" s="82">
        <v>25</v>
      </c>
      <c r="AK34" s="101">
        <v>2.2951833091769576</v>
      </c>
      <c r="AM34" s="5" t="str">
        <f t="shared" si="15"/>
        <v/>
      </c>
      <c r="AN34" s="5" t="str">
        <f t="shared" si="12"/>
        <v/>
      </c>
      <c r="AO34" s="5" t="str">
        <f t="shared" si="10"/>
        <v/>
      </c>
      <c r="AP34" s="5" t="str">
        <f t="shared" si="16"/>
        <v/>
      </c>
      <c r="AQ34" s="5" t="str">
        <f t="shared" si="16"/>
        <v/>
      </c>
      <c r="AR34" s="5" t="str">
        <f t="shared" si="16"/>
        <v/>
      </c>
      <c r="AS34" s="5" t="str">
        <f t="shared" si="16"/>
        <v/>
      </c>
      <c r="AT34" s="3" t="str">
        <f t="shared" si="11"/>
        <v/>
      </c>
    </row>
    <row r="35" spans="1:46" ht="20.100000000000001" customHeight="1" thickBot="1">
      <c r="A35">
        <v>60</v>
      </c>
      <c r="B35" s="56"/>
      <c r="C35" s="57" t="str">
        <f t="shared" si="2"/>
        <v/>
      </c>
      <c r="D35" s="58" t="str">
        <f t="shared" si="3"/>
        <v/>
      </c>
      <c r="E35" s="83" t="str">
        <f t="shared" si="4"/>
        <v/>
      </c>
      <c r="F35" s="83" t="str">
        <f t="shared" si="5"/>
        <v/>
      </c>
      <c r="G35" s="85"/>
      <c r="H35" s="94" t="str">
        <f t="shared" si="13"/>
        <v/>
      </c>
      <c r="I35" s="94" t="str">
        <f t="shared" si="13"/>
        <v/>
      </c>
      <c r="J35" s="94" t="str">
        <f t="shared" si="13"/>
        <v/>
      </c>
      <c r="K35" s="94" t="str">
        <f t="shared" si="13"/>
        <v/>
      </c>
      <c r="L35" s="94" t="str">
        <f t="shared" si="13"/>
        <v/>
      </c>
      <c r="M35" s="94" t="str">
        <f t="shared" si="13"/>
        <v/>
      </c>
      <c r="N35" s="94" t="str">
        <f t="shared" si="13"/>
        <v/>
      </c>
      <c r="O35" s="94" t="str">
        <f t="shared" si="13"/>
        <v/>
      </c>
      <c r="P35" s="94" t="str">
        <f t="shared" si="13"/>
        <v/>
      </c>
      <c r="Q35" s="94" t="str">
        <f t="shared" si="13"/>
        <v/>
      </c>
      <c r="R35" s="95" t="str">
        <f t="shared" si="14"/>
        <v/>
      </c>
      <c r="S35" s="94" t="str">
        <f t="shared" si="14"/>
        <v/>
      </c>
      <c r="T35" s="94" t="str">
        <f t="shared" si="14"/>
        <v/>
      </c>
      <c r="U35" s="94" t="str">
        <f t="shared" si="14"/>
        <v/>
      </c>
      <c r="V35" s="94" t="str">
        <f t="shared" si="14"/>
        <v/>
      </c>
      <c r="W35" s="94" t="str">
        <f t="shared" si="14"/>
        <v/>
      </c>
      <c r="X35" s="94" t="str">
        <f t="shared" si="14"/>
        <v/>
      </c>
      <c r="Y35" s="94" t="str">
        <f t="shared" si="14"/>
        <v/>
      </c>
      <c r="Z35" s="94" t="str">
        <f t="shared" si="14"/>
        <v/>
      </c>
      <c r="AA35" s="96" t="str">
        <f t="shared" si="14"/>
        <v/>
      </c>
      <c r="AB35" s="11"/>
      <c r="AC35" s="74"/>
      <c r="AD35"/>
      <c r="AE35" s="135"/>
      <c r="AF35" s="49">
        <v>206</v>
      </c>
      <c r="AG35" s="54" t="s">
        <v>116</v>
      </c>
      <c r="AH35" s="41" t="s">
        <v>22</v>
      </c>
      <c r="AI35" s="98">
        <v>30</v>
      </c>
      <c r="AJ35" s="82">
        <v>25</v>
      </c>
      <c r="AK35" s="101">
        <v>0.22910787628174681</v>
      </c>
      <c r="AM35" s="5" t="str">
        <f t="shared" si="15"/>
        <v/>
      </c>
      <c r="AN35" s="5" t="str">
        <f t="shared" si="12"/>
        <v/>
      </c>
      <c r="AO35" s="5" t="str">
        <f t="shared" si="10"/>
        <v/>
      </c>
      <c r="AP35" s="5" t="str">
        <f t="shared" si="16"/>
        <v/>
      </c>
      <c r="AQ35" s="5" t="str">
        <f t="shared" si="16"/>
        <v/>
      </c>
      <c r="AR35" s="5" t="str">
        <f t="shared" si="16"/>
        <v/>
      </c>
      <c r="AS35" s="5" t="str">
        <f t="shared" si="16"/>
        <v/>
      </c>
      <c r="AT35" s="3" t="str">
        <f t="shared" si="11"/>
        <v/>
      </c>
    </row>
    <row r="36" spans="1:46" ht="20.100000000000001" customHeight="1">
      <c r="B36" s="37"/>
      <c r="C36" s="67" t="s">
        <v>149</v>
      </c>
      <c r="D36" s="31"/>
      <c r="E36" s="161" t="s">
        <v>150</v>
      </c>
      <c r="F36" s="162"/>
      <c r="G36" s="163"/>
      <c r="H36" s="108">
        <f>SUM(H6:H35)/1000+計画１!H36</f>
        <v>0</v>
      </c>
      <c r="I36" s="108">
        <f>SUM(I6:I35)/1000+計画１!I36</f>
        <v>0</v>
      </c>
      <c r="J36" s="108">
        <f>SUM(J6:J35)/1000+計画１!J36</f>
        <v>0</v>
      </c>
      <c r="K36" s="108">
        <f>SUM(K6:K35)/1000+計画１!K36</f>
        <v>0</v>
      </c>
      <c r="L36" s="108">
        <f>SUM(L6:L35)/1000+計画１!L36</f>
        <v>0</v>
      </c>
      <c r="M36" s="108">
        <f>SUM(M6:M35)/1000+計画１!M36</f>
        <v>0</v>
      </c>
      <c r="N36" s="108">
        <f>SUM(N6:N35)/1000+計画１!N36</f>
        <v>0</v>
      </c>
      <c r="O36" s="108">
        <f>SUM(O6:O35)/1000+計画１!O36</f>
        <v>0</v>
      </c>
      <c r="P36" s="108">
        <f>SUM(P6:P35)/1000+計画１!P36</f>
        <v>0</v>
      </c>
      <c r="Q36" s="108">
        <f>SUM(Q6:Q35)/1000+計画１!Q36</f>
        <v>0</v>
      </c>
      <c r="R36" s="108">
        <f>SUM(R6:R35)/1000+計画１!R36</f>
        <v>0</v>
      </c>
      <c r="S36" s="108">
        <f>SUM(S6:S35)/1000+計画１!S36</f>
        <v>0</v>
      </c>
      <c r="T36" s="108">
        <f>SUM(T6:T35)/1000+計画１!T36</f>
        <v>0</v>
      </c>
      <c r="U36" s="108">
        <f>SUM(U6:U35)/1000+計画１!U36</f>
        <v>0</v>
      </c>
      <c r="V36" s="108">
        <f>SUM(V6:V35)/1000+計画１!V36</f>
        <v>0</v>
      </c>
      <c r="W36" s="108">
        <f>SUM(W6:W35)/1000+計画１!W36</f>
        <v>0</v>
      </c>
      <c r="X36" s="108">
        <f>SUM(X6:X35)/1000+計画１!X36</f>
        <v>0</v>
      </c>
      <c r="Y36" s="108">
        <f>SUM(Y6:Y35)/1000+計画１!Y36</f>
        <v>0</v>
      </c>
      <c r="Z36" s="108">
        <f>SUM(Z6:Z35)/1000+計画１!Z36</f>
        <v>0</v>
      </c>
      <c r="AA36" s="109">
        <f>SUM(AA6:AA35)/1000+計画１!AA36</f>
        <v>0</v>
      </c>
      <c r="AB36" s="12"/>
      <c r="AC36" s="65"/>
      <c r="AD36"/>
      <c r="AE36" s="135"/>
      <c r="AF36" s="49">
        <v>207</v>
      </c>
      <c r="AG36" s="54" t="s">
        <v>47</v>
      </c>
      <c r="AH36" s="41" t="s">
        <v>22</v>
      </c>
      <c r="AI36" s="98">
        <v>30</v>
      </c>
      <c r="AJ36" s="82">
        <v>30</v>
      </c>
      <c r="AK36" s="101">
        <v>1.8267035212113929</v>
      </c>
      <c r="AM36" s="51"/>
      <c r="AN36" s="51"/>
      <c r="AO36" s="51"/>
      <c r="AP36" s="51"/>
      <c r="AQ36" s="51"/>
      <c r="AR36" s="51"/>
      <c r="AS36" s="51"/>
      <c r="AT36" s="52"/>
    </row>
    <row r="37" spans="1:46" ht="20.100000000000001" customHeight="1" thickBot="1">
      <c r="B37" s="37"/>
      <c r="C37" s="77">
        <f>計画１!C37</f>
        <v>0</v>
      </c>
      <c r="D37" s="31" t="s">
        <v>143</v>
      </c>
      <c r="E37" s="164" t="s">
        <v>142</v>
      </c>
      <c r="F37" s="165"/>
      <c r="G37" s="166"/>
      <c r="H37" s="113">
        <f>C37+H36</f>
        <v>0</v>
      </c>
      <c r="I37" s="113">
        <f>H37+I36</f>
        <v>0</v>
      </c>
      <c r="J37" s="113">
        <f t="shared" ref="J37:AA37" si="17">I37+J36</f>
        <v>0</v>
      </c>
      <c r="K37" s="113">
        <f t="shared" si="17"/>
        <v>0</v>
      </c>
      <c r="L37" s="113">
        <f t="shared" si="17"/>
        <v>0</v>
      </c>
      <c r="M37" s="113">
        <f t="shared" si="17"/>
        <v>0</v>
      </c>
      <c r="N37" s="113">
        <f t="shared" si="17"/>
        <v>0</v>
      </c>
      <c r="O37" s="113">
        <f t="shared" si="17"/>
        <v>0</v>
      </c>
      <c r="P37" s="113">
        <f t="shared" si="17"/>
        <v>0</v>
      </c>
      <c r="Q37" s="113">
        <f t="shared" si="17"/>
        <v>0</v>
      </c>
      <c r="R37" s="113">
        <f t="shared" si="17"/>
        <v>0</v>
      </c>
      <c r="S37" s="113">
        <f t="shared" si="17"/>
        <v>0</v>
      </c>
      <c r="T37" s="113">
        <f t="shared" si="17"/>
        <v>0</v>
      </c>
      <c r="U37" s="113">
        <f t="shared" si="17"/>
        <v>0</v>
      </c>
      <c r="V37" s="113">
        <f t="shared" si="17"/>
        <v>0</v>
      </c>
      <c r="W37" s="113">
        <f t="shared" si="17"/>
        <v>0</v>
      </c>
      <c r="X37" s="113">
        <f t="shared" si="17"/>
        <v>0</v>
      </c>
      <c r="Y37" s="113">
        <f t="shared" si="17"/>
        <v>0</v>
      </c>
      <c r="Z37" s="113">
        <f t="shared" si="17"/>
        <v>0</v>
      </c>
      <c r="AA37" s="114">
        <f t="shared" si="17"/>
        <v>0</v>
      </c>
      <c r="AB37" s="14"/>
      <c r="AC37" s="66"/>
      <c r="AD37"/>
      <c r="AE37" s="135"/>
      <c r="AF37" s="49">
        <v>208</v>
      </c>
      <c r="AG37" s="54" t="s">
        <v>48</v>
      </c>
      <c r="AH37" s="41" t="s">
        <v>22</v>
      </c>
      <c r="AI37" s="98">
        <v>40</v>
      </c>
      <c r="AJ37" s="82">
        <v>37</v>
      </c>
      <c r="AK37" s="101">
        <v>0.14713437939843188</v>
      </c>
      <c r="AM37" s="8"/>
      <c r="AN37" s="8"/>
      <c r="AO37" s="8"/>
      <c r="AP37" s="8"/>
      <c r="AQ37" s="8"/>
      <c r="AR37" s="8"/>
      <c r="AS37" s="8"/>
      <c r="AT37" s="50"/>
    </row>
    <row r="38" spans="1:46" ht="20.100000000000001" customHeight="1">
      <c r="C38" s="86"/>
      <c r="D38" s="86"/>
      <c r="E38" s="86"/>
      <c r="F38" s="86"/>
      <c r="G38" s="78" t="s">
        <v>154</v>
      </c>
      <c r="H38" s="88">
        <f>(1.3564*H5-3.4903)*$S$1/1000</f>
        <v>0</v>
      </c>
      <c r="I38" s="88">
        <f t="shared" ref="I38:AA38" si="18">(1.3564*I5-3.4903)*$S$1/1000</f>
        <v>0</v>
      </c>
      <c r="J38" s="88">
        <f t="shared" si="18"/>
        <v>0</v>
      </c>
      <c r="K38" s="88">
        <f t="shared" si="18"/>
        <v>0</v>
      </c>
      <c r="L38" s="88">
        <f t="shared" si="18"/>
        <v>0</v>
      </c>
      <c r="M38" s="88">
        <f t="shared" si="18"/>
        <v>0</v>
      </c>
      <c r="N38" s="88">
        <f t="shared" si="18"/>
        <v>0</v>
      </c>
      <c r="O38" s="88">
        <f t="shared" si="18"/>
        <v>0</v>
      </c>
      <c r="P38" s="88">
        <f t="shared" si="18"/>
        <v>0</v>
      </c>
      <c r="Q38" s="88">
        <f t="shared" si="18"/>
        <v>0</v>
      </c>
      <c r="R38" s="88">
        <f t="shared" si="18"/>
        <v>0</v>
      </c>
      <c r="S38" s="88">
        <f t="shared" si="18"/>
        <v>0</v>
      </c>
      <c r="T38" s="88">
        <f t="shared" si="18"/>
        <v>0</v>
      </c>
      <c r="U38" s="88">
        <f t="shared" si="18"/>
        <v>0</v>
      </c>
      <c r="V38" s="88">
        <f t="shared" si="18"/>
        <v>0</v>
      </c>
      <c r="W38" s="88">
        <f t="shared" si="18"/>
        <v>0</v>
      </c>
      <c r="X38" s="88">
        <f t="shared" si="18"/>
        <v>0</v>
      </c>
      <c r="Y38" s="88">
        <f t="shared" si="18"/>
        <v>0</v>
      </c>
      <c r="Z38" s="88">
        <f t="shared" si="18"/>
        <v>0</v>
      </c>
      <c r="AA38" s="88">
        <f t="shared" si="18"/>
        <v>0</v>
      </c>
      <c r="AB38" s="11"/>
      <c r="AC38" s="8"/>
      <c r="AD38"/>
      <c r="AE38" s="135"/>
      <c r="AF38" s="49">
        <v>209</v>
      </c>
      <c r="AG38" s="54" t="s">
        <v>117</v>
      </c>
      <c r="AH38" s="41" t="s">
        <v>42</v>
      </c>
      <c r="AI38" s="98">
        <v>10</v>
      </c>
      <c r="AJ38" s="82">
        <v>20</v>
      </c>
      <c r="AK38" s="101">
        <v>0.42983298650018675</v>
      </c>
    </row>
    <row r="39" spans="1:46" ht="19.5" customHeight="1">
      <c r="G39" s="78" t="s">
        <v>155</v>
      </c>
      <c r="H39" s="112">
        <f>H37-H38</f>
        <v>0</v>
      </c>
      <c r="I39" s="112">
        <f t="shared" ref="I39:AA39" si="19">I37-I38</f>
        <v>0</v>
      </c>
      <c r="J39" s="112">
        <f t="shared" si="19"/>
        <v>0</v>
      </c>
      <c r="K39" s="112">
        <f t="shared" si="19"/>
        <v>0</v>
      </c>
      <c r="L39" s="112">
        <f t="shared" si="19"/>
        <v>0</v>
      </c>
      <c r="M39" s="112">
        <f t="shared" si="19"/>
        <v>0</v>
      </c>
      <c r="N39" s="112">
        <f t="shared" si="19"/>
        <v>0</v>
      </c>
      <c r="O39" s="112">
        <f t="shared" si="19"/>
        <v>0</v>
      </c>
      <c r="P39" s="112">
        <f t="shared" si="19"/>
        <v>0</v>
      </c>
      <c r="Q39" s="112">
        <f t="shared" si="19"/>
        <v>0</v>
      </c>
      <c r="R39" s="112">
        <f t="shared" si="19"/>
        <v>0</v>
      </c>
      <c r="S39" s="112">
        <f t="shared" si="19"/>
        <v>0</v>
      </c>
      <c r="T39" s="112">
        <f t="shared" si="19"/>
        <v>0</v>
      </c>
      <c r="U39" s="112">
        <f t="shared" si="19"/>
        <v>0</v>
      </c>
      <c r="V39" s="112">
        <f t="shared" si="19"/>
        <v>0</v>
      </c>
      <c r="W39" s="112">
        <f t="shared" si="19"/>
        <v>0</v>
      </c>
      <c r="X39" s="112">
        <f t="shared" si="19"/>
        <v>0</v>
      </c>
      <c r="Y39" s="112">
        <f t="shared" si="19"/>
        <v>0</v>
      </c>
      <c r="Z39" s="112">
        <f t="shared" si="19"/>
        <v>0</v>
      </c>
      <c r="AA39" s="112">
        <f t="shared" si="19"/>
        <v>0</v>
      </c>
      <c r="AB39" s="11"/>
      <c r="AC39" s="8"/>
      <c r="AD39"/>
      <c r="AE39" s="135"/>
      <c r="AF39" s="49">
        <v>210</v>
      </c>
      <c r="AG39" s="54" t="s">
        <v>49</v>
      </c>
      <c r="AH39" s="41" t="s">
        <v>22</v>
      </c>
      <c r="AI39" s="98">
        <v>30</v>
      </c>
      <c r="AJ39" s="82">
        <v>24</v>
      </c>
      <c r="AK39" s="101">
        <v>0.28749071233432533</v>
      </c>
    </row>
    <row r="40" spans="1:46" ht="19.5" customHeight="1">
      <c r="G40"/>
      <c r="AB40" s="11"/>
      <c r="AC40" s="8"/>
      <c r="AD40"/>
      <c r="AE40" s="135"/>
      <c r="AF40" s="49">
        <v>211</v>
      </c>
      <c r="AG40" s="54" t="s">
        <v>50</v>
      </c>
      <c r="AH40" s="41" t="s">
        <v>22</v>
      </c>
      <c r="AI40" s="98">
        <v>20</v>
      </c>
      <c r="AJ40" s="82">
        <v>27</v>
      </c>
      <c r="AK40" s="101">
        <v>0.2725980902969265</v>
      </c>
    </row>
    <row r="41" spans="1:46" ht="19.5" customHeight="1">
      <c r="G41"/>
      <c r="AB41" s="11"/>
      <c r="AC41" s="8"/>
      <c r="AD41"/>
      <c r="AE41" s="135"/>
      <c r="AF41" s="49">
        <v>212</v>
      </c>
      <c r="AG41" s="54" t="s">
        <v>51</v>
      </c>
      <c r="AH41" s="41" t="s">
        <v>22</v>
      </c>
      <c r="AI41" s="98">
        <v>15</v>
      </c>
      <c r="AJ41" s="82">
        <v>24</v>
      </c>
      <c r="AK41" s="101">
        <v>0.74900196764437066</v>
      </c>
    </row>
    <row r="42" spans="1:46" ht="14.25">
      <c r="G42"/>
      <c r="AB42" s="11"/>
      <c r="AC42" s="8"/>
      <c r="AD42"/>
      <c r="AE42" s="135"/>
      <c r="AF42" s="49">
        <v>213</v>
      </c>
      <c r="AG42" s="54" t="s">
        <v>52</v>
      </c>
      <c r="AH42" s="41" t="s">
        <v>22</v>
      </c>
      <c r="AI42" s="98">
        <v>20</v>
      </c>
      <c r="AJ42" s="82">
        <v>20</v>
      </c>
      <c r="AK42" s="101">
        <v>0.40018294077292477</v>
      </c>
    </row>
    <row r="43" spans="1:46" ht="14.25">
      <c r="G43"/>
      <c r="AB43" s="11"/>
      <c r="AC43" s="8"/>
      <c r="AD43"/>
      <c r="AE43" s="135"/>
      <c r="AF43" s="49">
        <v>214</v>
      </c>
      <c r="AG43" s="53" t="s">
        <v>53</v>
      </c>
      <c r="AH43" s="41" t="s">
        <v>20</v>
      </c>
      <c r="AI43" s="98">
        <v>15</v>
      </c>
      <c r="AJ43" s="82">
        <v>26</v>
      </c>
      <c r="AK43" s="101">
        <v>2.7750270400192285</v>
      </c>
    </row>
    <row r="44" spans="1:46" ht="14.25">
      <c r="G44"/>
      <c r="AB44" s="11"/>
      <c r="AC44" s="8"/>
      <c r="AD44"/>
      <c r="AE44" s="135"/>
      <c r="AF44" s="49">
        <v>215</v>
      </c>
      <c r="AG44" s="53" t="s">
        <v>53</v>
      </c>
      <c r="AH44" s="41" t="s">
        <v>22</v>
      </c>
      <c r="AI44" s="98">
        <v>25</v>
      </c>
      <c r="AJ44" s="82">
        <v>32</v>
      </c>
      <c r="AK44" s="101">
        <v>6.1092956817556505</v>
      </c>
    </row>
    <row r="45" spans="1:46" ht="14.25">
      <c r="G45"/>
      <c r="AB45" s="11"/>
      <c r="AC45" s="8"/>
      <c r="AD45"/>
      <c r="AE45" s="135"/>
      <c r="AF45" s="49">
        <v>216</v>
      </c>
      <c r="AG45" s="53" t="s">
        <v>54</v>
      </c>
      <c r="AH45" s="41" t="s">
        <v>20</v>
      </c>
      <c r="AI45" s="98">
        <v>15</v>
      </c>
      <c r="AJ45" s="82">
        <v>19</v>
      </c>
      <c r="AK45" s="101">
        <v>0.50399955613668124</v>
      </c>
    </row>
    <row r="46" spans="1:46" ht="14.25">
      <c r="G46"/>
      <c r="AB46" s="11"/>
      <c r="AC46" s="8"/>
      <c r="AD46"/>
      <c r="AE46" s="135"/>
      <c r="AF46" s="49">
        <v>217</v>
      </c>
      <c r="AG46" s="53" t="s">
        <v>54</v>
      </c>
      <c r="AH46" s="41" t="s">
        <v>22</v>
      </c>
      <c r="AI46" s="98">
        <v>30</v>
      </c>
      <c r="AJ46" s="82">
        <v>37</v>
      </c>
      <c r="AK46" s="101">
        <v>0.83959851925352058</v>
      </c>
    </row>
    <row r="47" spans="1:46" ht="14.25">
      <c r="G47"/>
      <c r="AB47" s="11"/>
      <c r="AC47" s="8"/>
      <c r="AD47"/>
      <c r="AE47" s="135"/>
      <c r="AF47" s="49">
        <v>218</v>
      </c>
      <c r="AG47" s="53" t="s">
        <v>55</v>
      </c>
      <c r="AH47" s="41" t="s">
        <v>20</v>
      </c>
      <c r="AI47" s="98">
        <v>10</v>
      </c>
      <c r="AJ47" s="82">
        <v>20</v>
      </c>
      <c r="AK47" s="101">
        <v>0.97045322541945456</v>
      </c>
    </row>
    <row r="48" spans="1:46" ht="14.25">
      <c r="G48"/>
      <c r="AB48" s="11"/>
      <c r="AC48" s="8"/>
      <c r="AD48"/>
      <c r="AE48" s="136"/>
      <c r="AF48" s="49">
        <v>219</v>
      </c>
      <c r="AG48" s="53" t="s">
        <v>55</v>
      </c>
      <c r="AH48" s="41" t="s">
        <v>22</v>
      </c>
      <c r="AI48" s="98">
        <v>20</v>
      </c>
      <c r="AJ48" s="82">
        <v>24</v>
      </c>
      <c r="AK48" s="101">
        <v>5.3535411852796955</v>
      </c>
    </row>
    <row r="49" spans="7:37" ht="14.25">
      <c r="G49"/>
      <c r="AB49" s="11"/>
      <c r="AC49" s="8"/>
      <c r="AD49"/>
      <c r="AE49" s="137" t="s">
        <v>56</v>
      </c>
      <c r="AF49" s="49">
        <v>301</v>
      </c>
      <c r="AG49" s="54" t="s">
        <v>118</v>
      </c>
      <c r="AH49" s="41" t="s">
        <v>22</v>
      </c>
      <c r="AI49" s="98">
        <v>25</v>
      </c>
      <c r="AJ49" s="82">
        <v>24</v>
      </c>
      <c r="AK49" s="101">
        <v>0.85603989029569028</v>
      </c>
    </row>
    <row r="50" spans="7:37" ht="14.25">
      <c r="G50"/>
      <c r="AB50" s="11"/>
      <c r="AC50" s="8"/>
      <c r="AD50"/>
      <c r="AE50" s="137"/>
      <c r="AF50" s="49">
        <v>302</v>
      </c>
      <c r="AG50" s="54" t="s">
        <v>57</v>
      </c>
      <c r="AH50" s="41" t="s">
        <v>22</v>
      </c>
      <c r="AI50" s="98">
        <v>15</v>
      </c>
      <c r="AJ50" s="82">
        <v>30</v>
      </c>
      <c r="AK50" s="101">
        <v>2.1762608252674478</v>
      </c>
    </row>
    <row r="51" spans="7:37" ht="14.25">
      <c r="G51"/>
      <c r="AB51" s="11"/>
      <c r="AC51" s="8"/>
      <c r="AD51"/>
      <c r="AE51" s="137"/>
      <c r="AF51" s="49">
        <v>303</v>
      </c>
      <c r="AG51" s="54" t="s">
        <v>58</v>
      </c>
      <c r="AH51" s="41" t="s">
        <v>22</v>
      </c>
      <c r="AI51" s="98">
        <v>20</v>
      </c>
      <c r="AJ51" s="82">
        <v>25</v>
      </c>
      <c r="AK51" s="101">
        <v>10.69357517007855</v>
      </c>
    </row>
    <row r="52" spans="7:37" ht="14.25">
      <c r="G52"/>
      <c r="AB52" s="11"/>
      <c r="AC52" s="8"/>
      <c r="AD52"/>
      <c r="AE52" s="137"/>
      <c r="AF52" s="49">
        <v>304</v>
      </c>
      <c r="AG52" s="54" t="s">
        <v>99</v>
      </c>
      <c r="AH52" s="41" t="s">
        <v>22</v>
      </c>
      <c r="AI52" s="98">
        <v>15</v>
      </c>
      <c r="AJ52" s="82">
        <v>20</v>
      </c>
      <c r="AK52" s="101">
        <v>2.4117647058823528</v>
      </c>
    </row>
    <row r="53" spans="7:37" ht="14.25">
      <c r="G53"/>
      <c r="AB53" s="11"/>
      <c r="AC53" s="8"/>
      <c r="AD53"/>
      <c r="AE53" s="137"/>
      <c r="AF53" s="49">
        <v>305</v>
      </c>
      <c r="AG53" s="54" t="s">
        <v>59</v>
      </c>
      <c r="AH53" s="41" t="s">
        <v>22</v>
      </c>
      <c r="AI53" s="98">
        <v>15</v>
      </c>
      <c r="AJ53" s="82">
        <v>22</v>
      </c>
      <c r="AK53" s="101">
        <v>0.59514667485793271</v>
      </c>
    </row>
    <row r="54" spans="7:37" ht="14.25">
      <c r="G54"/>
      <c r="AB54" s="11"/>
      <c r="AC54" s="8"/>
      <c r="AD54"/>
      <c r="AE54" s="137"/>
      <c r="AF54" s="49">
        <v>306</v>
      </c>
      <c r="AG54" s="54" t="s">
        <v>60</v>
      </c>
      <c r="AH54" s="41" t="s">
        <v>22</v>
      </c>
      <c r="AI54" s="98">
        <v>15</v>
      </c>
      <c r="AJ54" s="82">
        <v>24</v>
      </c>
      <c r="AK54" s="101">
        <v>1.7300896031642097</v>
      </c>
    </row>
    <row r="55" spans="7:37" ht="14.25">
      <c r="G55"/>
      <c r="AB55" s="11"/>
      <c r="AC55" s="8"/>
      <c r="AD55"/>
      <c r="AE55" s="137"/>
      <c r="AF55" s="49">
        <v>307</v>
      </c>
      <c r="AG55" s="54" t="s">
        <v>61</v>
      </c>
      <c r="AH55" s="41" t="s">
        <v>22</v>
      </c>
      <c r="AI55" s="98">
        <v>15</v>
      </c>
      <c r="AJ55" s="82">
        <v>23</v>
      </c>
      <c r="AK55" s="101">
        <v>11.756903154533026</v>
      </c>
    </row>
    <row r="56" spans="7:37" ht="14.25">
      <c r="G56"/>
      <c r="AB56" s="11"/>
      <c r="AC56" s="8"/>
      <c r="AD56"/>
      <c r="AE56" s="137"/>
      <c r="AF56" s="49">
        <v>308</v>
      </c>
      <c r="AG56" s="54" t="s">
        <v>62</v>
      </c>
      <c r="AH56" s="41" t="s">
        <v>22</v>
      </c>
      <c r="AI56" s="98">
        <v>15</v>
      </c>
      <c r="AJ56" s="82">
        <v>24</v>
      </c>
      <c r="AK56" s="101">
        <v>1.6593753503077908</v>
      </c>
    </row>
    <row r="57" spans="7:37" ht="14.25">
      <c r="G57"/>
      <c r="AB57" s="11"/>
      <c r="AC57" s="8"/>
      <c r="AD57"/>
      <c r="AE57" s="137"/>
      <c r="AF57" s="49">
        <v>309</v>
      </c>
      <c r="AG57" s="54" t="s">
        <v>63</v>
      </c>
      <c r="AH57" s="41" t="s">
        <v>22</v>
      </c>
      <c r="AI57" s="98">
        <v>15</v>
      </c>
      <c r="AJ57" s="82">
        <v>30</v>
      </c>
      <c r="AK57" s="101">
        <v>0.58049593576161218</v>
      </c>
    </row>
    <row r="58" spans="7:37" ht="14.25">
      <c r="G58"/>
      <c r="AB58" s="11"/>
      <c r="AC58" s="8"/>
      <c r="AD58"/>
      <c r="AE58" s="137"/>
      <c r="AF58" s="49">
        <v>310</v>
      </c>
      <c r="AG58" s="54" t="s">
        <v>64</v>
      </c>
      <c r="AH58" s="41" t="s">
        <v>22</v>
      </c>
      <c r="AI58" s="98">
        <v>15</v>
      </c>
      <c r="AJ58" s="82">
        <v>28</v>
      </c>
      <c r="AK58" s="101">
        <v>0.473276998588533</v>
      </c>
    </row>
    <row r="59" spans="7:37" ht="14.25">
      <c r="G59"/>
      <c r="AB59" s="11"/>
      <c r="AC59" s="8"/>
      <c r="AD59"/>
      <c r="AE59" s="137"/>
      <c r="AF59" s="49">
        <v>311</v>
      </c>
      <c r="AG59" s="54" t="s">
        <v>65</v>
      </c>
      <c r="AH59" s="41" t="s">
        <v>22</v>
      </c>
      <c r="AI59" s="98">
        <v>20</v>
      </c>
      <c r="AJ59" s="82">
        <v>28</v>
      </c>
      <c r="AK59" s="101">
        <v>0.96932515337423308</v>
      </c>
    </row>
    <row r="60" spans="7:37" ht="14.25">
      <c r="G60"/>
      <c r="AB60" s="11"/>
      <c r="AC60" s="8"/>
      <c r="AD60"/>
      <c r="AE60" s="137"/>
      <c r="AF60" s="49">
        <v>312</v>
      </c>
      <c r="AG60" s="54" t="s">
        <v>66</v>
      </c>
      <c r="AH60" s="41" t="s">
        <v>22</v>
      </c>
      <c r="AI60" s="98">
        <v>25</v>
      </c>
      <c r="AJ60" s="82">
        <v>31</v>
      </c>
      <c r="AK60" s="101">
        <v>0.63728620296465222</v>
      </c>
    </row>
    <row r="61" spans="7:37" ht="14.25">
      <c r="G61"/>
      <c r="AB61" s="11"/>
      <c r="AC61" s="8"/>
      <c r="AD61"/>
      <c r="AE61" s="137"/>
      <c r="AF61" s="49">
        <v>313</v>
      </c>
      <c r="AG61" s="54" t="s">
        <v>67</v>
      </c>
      <c r="AH61" s="41" t="s">
        <v>22</v>
      </c>
      <c r="AI61" s="98">
        <v>18</v>
      </c>
      <c r="AJ61" s="82">
        <v>33</v>
      </c>
      <c r="AK61" s="101">
        <v>0.65591220040934417</v>
      </c>
    </row>
    <row r="62" spans="7:37" ht="14.25">
      <c r="G62"/>
      <c r="AB62" s="11"/>
      <c r="AC62" s="8"/>
      <c r="AD62"/>
      <c r="AE62" s="137"/>
      <c r="AF62" s="49">
        <v>314</v>
      </c>
      <c r="AG62" s="54" t="s">
        <v>68</v>
      </c>
      <c r="AH62" s="41" t="s">
        <v>22</v>
      </c>
      <c r="AI62" s="98">
        <v>15</v>
      </c>
      <c r="AJ62" s="82">
        <v>24</v>
      </c>
      <c r="AK62" s="101">
        <v>0.31379711107421548</v>
      </c>
    </row>
    <row r="63" spans="7:37" ht="14.25">
      <c r="G63"/>
      <c r="AB63" s="11"/>
      <c r="AC63" s="8"/>
      <c r="AD63"/>
      <c r="AE63" s="137"/>
      <c r="AF63" s="49">
        <v>315</v>
      </c>
      <c r="AG63" s="54" t="s">
        <v>69</v>
      </c>
      <c r="AH63" s="41" t="s">
        <v>22</v>
      </c>
      <c r="AI63" s="98">
        <v>15</v>
      </c>
      <c r="AJ63" s="82">
        <v>22</v>
      </c>
      <c r="AK63" s="101">
        <v>0.26935186607279987</v>
      </c>
    </row>
    <row r="64" spans="7:37" ht="14.25">
      <c r="G64"/>
      <c r="AB64" s="11"/>
      <c r="AC64" s="8"/>
      <c r="AD64"/>
      <c r="AE64" s="137"/>
      <c r="AF64" s="49">
        <v>316</v>
      </c>
      <c r="AG64" s="54" t="s">
        <v>70</v>
      </c>
      <c r="AH64" s="41" t="s">
        <v>22</v>
      </c>
      <c r="AI64" s="98">
        <v>15</v>
      </c>
      <c r="AJ64" s="82">
        <v>27</v>
      </c>
      <c r="AK64" s="101">
        <v>0.14252587365776384</v>
      </c>
    </row>
    <row r="65" spans="7:37" ht="14.25">
      <c r="G65"/>
      <c r="AB65" s="11"/>
      <c r="AC65" s="8"/>
      <c r="AD65"/>
      <c r="AE65" s="137"/>
      <c r="AF65" s="49">
        <v>317</v>
      </c>
      <c r="AG65" s="54" t="s">
        <v>71</v>
      </c>
      <c r="AH65" s="41" t="s">
        <v>22</v>
      </c>
      <c r="AI65" s="98">
        <v>15</v>
      </c>
      <c r="AJ65" s="82">
        <v>21</v>
      </c>
      <c r="AK65" s="101">
        <v>9.3758272010164651E-2</v>
      </c>
    </row>
    <row r="66" spans="7:37" ht="14.25">
      <c r="G66"/>
      <c r="AB66" s="11"/>
      <c r="AC66" s="8"/>
      <c r="AD66"/>
      <c r="AE66" s="137"/>
      <c r="AF66" s="49">
        <v>318</v>
      </c>
      <c r="AG66" s="54" t="s">
        <v>72</v>
      </c>
      <c r="AH66" s="41" t="s">
        <v>22</v>
      </c>
      <c r="AI66" s="98">
        <v>10</v>
      </c>
      <c r="AJ66" s="82">
        <v>26</v>
      </c>
      <c r="AK66" s="101">
        <v>9.9554337040672014E-2</v>
      </c>
    </row>
    <row r="67" spans="7:37" ht="14.25">
      <c r="G67"/>
      <c r="AB67" s="11"/>
      <c r="AC67" s="8"/>
      <c r="AD67"/>
      <c r="AE67" s="137"/>
      <c r="AF67" s="49">
        <v>319</v>
      </c>
      <c r="AG67" s="54" t="s">
        <v>119</v>
      </c>
      <c r="AH67" s="41" t="s">
        <v>22</v>
      </c>
      <c r="AI67" s="98">
        <v>20</v>
      </c>
      <c r="AJ67" s="82">
        <v>31</v>
      </c>
      <c r="AK67" s="101">
        <v>0.91111488014473085</v>
      </c>
    </row>
    <row r="68" spans="7:37" ht="14.25">
      <c r="G68"/>
      <c r="AB68" s="11"/>
      <c r="AC68" s="8"/>
      <c r="AD68"/>
      <c r="AE68" s="137"/>
      <c r="AF68" s="49">
        <v>320</v>
      </c>
      <c r="AG68" s="54" t="s">
        <v>120</v>
      </c>
      <c r="AH68" s="41" t="s">
        <v>22</v>
      </c>
      <c r="AI68" s="98">
        <v>20</v>
      </c>
      <c r="AJ68" s="82">
        <v>22</v>
      </c>
      <c r="AK68" s="101">
        <v>0.47319335050434902</v>
      </c>
    </row>
    <row r="69" spans="7:37" ht="14.25">
      <c r="G69"/>
      <c r="AB69" s="11"/>
      <c r="AC69" s="8"/>
      <c r="AD69"/>
      <c r="AE69" s="137"/>
      <c r="AF69" s="49">
        <v>321</v>
      </c>
      <c r="AG69" s="54" t="s">
        <v>73</v>
      </c>
      <c r="AH69" s="41" t="s">
        <v>22</v>
      </c>
      <c r="AI69" s="98">
        <v>20</v>
      </c>
      <c r="AJ69" s="82">
        <v>24</v>
      </c>
      <c r="AK69" s="101">
        <v>0.82695885879677489</v>
      </c>
    </row>
    <row r="70" spans="7:37" ht="14.25">
      <c r="G70"/>
      <c r="AB70" s="11"/>
      <c r="AC70" s="8"/>
      <c r="AD70"/>
      <c r="AE70" s="137"/>
      <c r="AF70" s="49">
        <v>322</v>
      </c>
      <c r="AG70" s="54" t="s">
        <v>121</v>
      </c>
      <c r="AH70" s="41" t="s">
        <v>34</v>
      </c>
      <c r="AI70" s="98">
        <v>20</v>
      </c>
      <c r="AJ70" s="82">
        <v>29</v>
      </c>
      <c r="AK70" s="101">
        <v>0.73563958916627947</v>
      </c>
    </row>
    <row r="71" spans="7:37" ht="14.25">
      <c r="G71"/>
      <c r="AB71" s="11"/>
      <c r="AC71" s="8"/>
      <c r="AD71"/>
      <c r="AE71" s="137"/>
      <c r="AF71" s="49">
        <v>323</v>
      </c>
      <c r="AG71" s="54" t="s">
        <v>74</v>
      </c>
      <c r="AH71" s="41" t="s">
        <v>22</v>
      </c>
      <c r="AI71" s="98">
        <v>25</v>
      </c>
      <c r="AJ71" s="82">
        <v>25</v>
      </c>
      <c r="AK71" s="101">
        <v>2.0807726611316637</v>
      </c>
    </row>
    <row r="72" spans="7:37" ht="14.25">
      <c r="G72"/>
      <c r="AB72" s="11"/>
      <c r="AC72" s="8"/>
      <c r="AD72"/>
      <c r="AE72" s="137"/>
      <c r="AF72" s="49">
        <v>324</v>
      </c>
      <c r="AG72" s="54" t="s">
        <v>122</v>
      </c>
      <c r="AH72" s="41" t="s">
        <v>34</v>
      </c>
      <c r="AI72" s="98">
        <v>20</v>
      </c>
      <c r="AJ72" s="82">
        <v>32</v>
      </c>
      <c r="AK72" s="101">
        <v>0.47083345688080624</v>
      </c>
    </row>
    <row r="73" spans="7:37" ht="14.25">
      <c r="G73"/>
      <c r="AB73" s="11"/>
      <c r="AC73" s="8"/>
      <c r="AD73"/>
      <c r="AE73" s="137"/>
      <c r="AF73" s="49">
        <v>325</v>
      </c>
      <c r="AG73" s="54" t="s">
        <v>75</v>
      </c>
      <c r="AH73" s="41" t="s">
        <v>22</v>
      </c>
      <c r="AI73" s="98">
        <v>40</v>
      </c>
      <c r="AJ73" s="82">
        <v>30</v>
      </c>
      <c r="AK73" s="101">
        <v>0.86365023996353851</v>
      </c>
    </row>
    <row r="74" spans="7:37" ht="14.25">
      <c r="G74"/>
      <c r="AB74" s="11"/>
      <c r="AC74" s="8"/>
      <c r="AD74"/>
      <c r="AE74" s="137"/>
      <c r="AF74" s="49">
        <v>326</v>
      </c>
      <c r="AG74" s="54" t="s">
        <v>123</v>
      </c>
      <c r="AH74" s="41" t="s">
        <v>34</v>
      </c>
      <c r="AI74" s="98">
        <v>20</v>
      </c>
      <c r="AJ74" s="82">
        <v>34</v>
      </c>
      <c r="AK74" s="101">
        <v>0.74367131600179748</v>
      </c>
    </row>
    <row r="75" spans="7:37" ht="14.25">
      <c r="G75"/>
      <c r="AB75" s="11"/>
      <c r="AC75" s="8"/>
      <c r="AD75"/>
      <c r="AE75" s="137"/>
      <c r="AF75" s="49">
        <v>327</v>
      </c>
      <c r="AG75" s="54" t="s">
        <v>76</v>
      </c>
      <c r="AH75" s="41" t="s">
        <v>22</v>
      </c>
      <c r="AI75" s="98">
        <v>40</v>
      </c>
      <c r="AJ75" s="82">
        <v>30</v>
      </c>
      <c r="AK75" s="101">
        <v>0.52761925271885435</v>
      </c>
    </row>
    <row r="76" spans="7:37" ht="14.25">
      <c r="G76"/>
      <c r="AB76" s="11"/>
      <c r="AC76" s="8"/>
      <c r="AD76"/>
      <c r="AE76" s="137"/>
      <c r="AF76" s="49">
        <v>328</v>
      </c>
      <c r="AG76" s="54" t="s">
        <v>124</v>
      </c>
      <c r="AH76" s="41" t="s">
        <v>34</v>
      </c>
      <c r="AI76" s="98">
        <v>30</v>
      </c>
      <c r="AJ76" s="82">
        <v>35</v>
      </c>
      <c r="AK76" s="101">
        <v>0.14338052894706713</v>
      </c>
    </row>
    <row r="77" spans="7:37" ht="14.25">
      <c r="G77"/>
      <c r="AB77" s="11"/>
      <c r="AC77" s="8"/>
      <c r="AD77"/>
      <c r="AE77" s="137"/>
      <c r="AF77" s="49">
        <v>329</v>
      </c>
      <c r="AG77" s="54" t="s">
        <v>77</v>
      </c>
      <c r="AH77" s="41" t="s">
        <v>22</v>
      </c>
      <c r="AI77" s="98">
        <v>30</v>
      </c>
      <c r="AJ77" s="82">
        <v>27</v>
      </c>
      <c r="AK77" s="101">
        <v>0.23454933323554022</v>
      </c>
    </row>
    <row r="78" spans="7:37" ht="14.25">
      <c r="G78"/>
      <c r="AB78" s="11"/>
      <c r="AC78" s="8"/>
      <c r="AD78"/>
      <c r="AE78" s="137"/>
      <c r="AF78" s="49">
        <v>330</v>
      </c>
      <c r="AG78" s="54" t="s">
        <v>78</v>
      </c>
      <c r="AH78" s="41" t="s">
        <v>34</v>
      </c>
      <c r="AI78" s="98">
        <v>30</v>
      </c>
      <c r="AJ78" s="82">
        <v>23</v>
      </c>
      <c r="AK78" s="101">
        <v>1.324431256181998</v>
      </c>
    </row>
    <row r="79" spans="7:37" ht="14.25">
      <c r="G79"/>
      <c r="AB79" s="11"/>
      <c r="AC79" s="8"/>
      <c r="AD79"/>
      <c r="AE79" s="137"/>
      <c r="AF79" s="49">
        <v>331</v>
      </c>
      <c r="AG79" s="54" t="s">
        <v>79</v>
      </c>
      <c r="AH79" s="41" t="s">
        <v>34</v>
      </c>
      <c r="AI79" s="98">
        <v>30</v>
      </c>
      <c r="AJ79" s="82">
        <v>35</v>
      </c>
      <c r="AK79" s="101">
        <v>0.26470432526867488</v>
      </c>
    </row>
    <row r="80" spans="7:37" ht="14.25">
      <c r="G80"/>
      <c r="AB80" s="11"/>
      <c r="AC80" s="8"/>
      <c r="AD80"/>
      <c r="AE80" s="137"/>
      <c r="AF80" s="49">
        <v>332</v>
      </c>
      <c r="AG80" s="54" t="s">
        <v>80</v>
      </c>
      <c r="AH80" s="41" t="s">
        <v>22</v>
      </c>
      <c r="AI80" s="98">
        <v>10</v>
      </c>
      <c r="AJ80" s="82">
        <v>23</v>
      </c>
      <c r="AK80" s="101">
        <v>0.13474025974025974</v>
      </c>
    </row>
    <row r="81" spans="7:37" ht="14.25">
      <c r="G81"/>
      <c r="AB81" s="11"/>
      <c r="AC81" s="8"/>
      <c r="AD81"/>
      <c r="AE81" s="137"/>
      <c r="AF81" s="49">
        <v>333</v>
      </c>
      <c r="AG81" s="54" t="s">
        <v>81</v>
      </c>
      <c r="AH81" s="41" t="s">
        <v>22</v>
      </c>
      <c r="AI81" s="98">
        <v>10</v>
      </c>
      <c r="AJ81" s="82">
        <v>22</v>
      </c>
      <c r="AK81" s="101">
        <v>0.35579827481979576</v>
      </c>
    </row>
    <row r="82" spans="7:37" ht="14.25">
      <c r="G82"/>
      <c r="AB82" s="11"/>
      <c r="AC82" s="8"/>
      <c r="AD82"/>
      <c r="AE82" s="137"/>
      <c r="AF82" s="49">
        <v>334</v>
      </c>
      <c r="AG82" s="54" t="s">
        <v>82</v>
      </c>
      <c r="AH82" s="41" t="s">
        <v>22</v>
      </c>
      <c r="AI82" s="98">
        <v>10</v>
      </c>
      <c r="AJ82" s="82">
        <v>0</v>
      </c>
      <c r="AK82" s="101">
        <v>0</v>
      </c>
    </row>
    <row r="83" spans="7:37" ht="14.25">
      <c r="G83"/>
      <c r="AB83" s="11"/>
      <c r="AC83" s="8"/>
      <c r="AD83"/>
      <c r="AE83" s="137"/>
      <c r="AF83" s="49">
        <v>335</v>
      </c>
      <c r="AG83" s="54" t="s">
        <v>83</v>
      </c>
      <c r="AH83" s="41" t="s">
        <v>22</v>
      </c>
      <c r="AI83" s="98">
        <v>20</v>
      </c>
      <c r="AJ83" s="82">
        <v>28</v>
      </c>
      <c r="AK83" s="101">
        <v>0.30948188463795956</v>
      </c>
    </row>
    <row r="84" spans="7:37" ht="14.25">
      <c r="G84"/>
      <c r="AB84" s="11"/>
      <c r="AC84" s="8"/>
      <c r="AD84"/>
      <c r="AE84" s="137"/>
      <c r="AF84" s="49">
        <v>336</v>
      </c>
      <c r="AG84" s="54" t="s">
        <v>84</v>
      </c>
      <c r="AH84" s="41" t="s">
        <v>22</v>
      </c>
      <c r="AI84" s="98">
        <v>20</v>
      </c>
      <c r="AJ84" s="82">
        <v>35</v>
      </c>
      <c r="AK84" s="101">
        <v>0.47741668940201032</v>
      </c>
    </row>
    <row r="85" spans="7:37" ht="14.25">
      <c r="G85"/>
      <c r="AB85" s="11"/>
      <c r="AC85" s="8"/>
      <c r="AD85"/>
      <c r="AE85" s="137"/>
      <c r="AF85" s="49">
        <v>337</v>
      </c>
      <c r="AG85" s="54" t="s">
        <v>85</v>
      </c>
      <c r="AH85" s="41" t="s">
        <v>22</v>
      </c>
      <c r="AI85" s="98">
        <v>25</v>
      </c>
      <c r="AJ85" s="82">
        <v>26</v>
      </c>
      <c r="AK85" s="101">
        <v>0.79572420835953239</v>
      </c>
    </row>
    <row r="86" spans="7:37" ht="14.25">
      <c r="G86"/>
      <c r="AB86" s="11"/>
      <c r="AC86" s="8"/>
      <c r="AD86"/>
      <c r="AE86" s="137"/>
      <c r="AF86" s="49">
        <v>338</v>
      </c>
      <c r="AG86" s="54" t="s">
        <v>86</v>
      </c>
      <c r="AH86" s="41" t="s">
        <v>22</v>
      </c>
      <c r="AI86" s="98">
        <v>25</v>
      </c>
      <c r="AJ86" s="82">
        <v>35</v>
      </c>
      <c r="AK86" s="101">
        <v>0.77904060615762227</v>
      </c>
    </row>
    <row r="87" spans="7:37" ht="14.25">
      <c r="G87"/>
      <c r="AB87" s="11"/>
      <c r="AC87" s="8"/>
      <c r="AD87"/>
      <c r="AE87" s="137"/>
      <c r="AF87" s="49">
        <v>339</v>
      </c>
      <c r="AG87" s="54" t="s">
        <v>87</v>
      </c>
      <c r="AH87" s="41" t="s">
        <v>22</v>
      </c>
      <c r="AI87" s="98">
        <v>10</v>
      </c>
      <c r="AJ87" s="82">
        <v>19</v>
      </c>
      <c r="AK87" s="101">
        <v>5.2773196024848749E-2</v>
      </c>
    </row>
    <row r="88" spans="7:37" ht="14.25">
      <c r="G88"/>
      <c r="AB88" s="11"/>
      <c r="AC88" s="8"/>
      <c r="AD88"/>
      <c r="AE88" s="137"/>
      <c r="AF88" s="49">
        <v>340</v>
      </c>
      <c r="AG88" s="54" t="s">
        <v>88</v>
      </c>
      <c r="AH88" s="41" t="s">
        <v>22</v>
      </c>
      <c r="AI88" s="98">
        <v>15</v>
      </c>
      <c r="AJ88" s="82">
        <v>25</v>
      </c>
      <c r="AK88" s="101">
        <v>0.347309790538397</v>
      </c>
    </row>
    <row r="89" spans="7:37" ht="14.25">
      <c r="G89"/>
      <c r="AB89" s="11"/>
      <c r="AC89" s="8"/>
      <c r="AD89"/>
      <c r="AE89" s="137"/>
      <c r="AF89" s="49">
        <v>341</v>
      </c>
      <c r="AG89" s="54" t="s">
        <v>89</v>
      </c>
      <c r="AH89" s="41" t="s">
        <v>22</v>
      </c>
      <c r="AI89" s="98">
        <v>50</v>
      </c>
      <c r="AJ89" s="82">
        <v>24</v>
      </c>
      <c r="AK89" s="101">
        <v>0.27947791460806726</v>
      </c>
    </row>
    <row r="90" spans="7:37" ht="14.25">
      <c r="G90"/>
      <c r="AB90" s="11"/>
      <c r="AC90" s="8"/>
      <c r="AD90"/>
      <c r="AE90" s="137"/>
      <c r="AF90" s="49">
        <v>342</v>
      </c>
      <c r="AG90" s="54" t="s">
        <v>90</v>
      </c>
      <c r="AH90" s="41" t="s">
        <v>22</v>
      </c>
      <c r="AI90" s="98">
        <v>20</v>
      </c>
      <c r="AJ90" s="82">
        <v>24</v>
      </c>
      <c r="AK90" s="101">
        <v>0.68602789846787104</v>
      </c>
    </row>
    <row r="91" spans="7:37" ht="14.25">
      <c r="G91"/>
      <c r="AB91" s="11"/>
      <c r="AC91" s="8"/>
      <c r="AD91"/>
      <c r="AE91" s="137"/>
      <c r="AF91" s="49">
        <v>343</v>
      </c>
      <c r="AG91" s="54" t="s">
        <v>91</v>
      </c>
      <c r="AH91" s="41" t="s">
        <v>22</v>
      </c>
      <c r="AI91" s="98">
        <v>25</v>
      </c>
      <c r="AJ91" s="82">
        <v>25</v>
      </c>
      <c r="AK91" s="101">
        <v>0.54835943493793571</v>
      </c>
    </row>
    <row r="92" spans="7:37" ht="14.25">
      <c r="G92"/>
      <c r="AB92" s="11"/>
      <c r="AC92" s="8"/>
      <c r="AD92"/>
      <c r="AE92" s="137"/>
      <c r="AF92" s="49">
        <v>344</v>
      </c>
      <c r="AG92" s="54" t="s">
        <v>92</v>
      </c>
      <c r="AH92" s="41" t="s">
        <v>22</v>
      </c>
      <c r="AI92" s="98">
        <v>12</v>
      </c>
      <c r="AJ92" s="82">
        <v>31</v>
      </c>
      <c r="AK92" s="101">
        <v>0.34899986311349834</v>
      </c>
    </row>
    <row r="93" spans="7:37" ht="14.25">
      <c r="G93"/>
      <c r="AB93" s="11"/>
      <c r="AC93" s="8"/>
      <c r="AD93"/>
      <c r="AE93" s="137"/>
      <c r="AF93" s="49">
        <v>345</v>
      </c>
      <c r="AG93" s="54" t="s">
        <v>93</v>
      </c>
      <c r="AH93" s="41" t="s">
        <v>22</v>
      </c>
      <c r="AI93" s="98">
        <v>30</v>
      </c>
      <c r="AJ93" s="82">
        <v>25</v>
      </c>
      <c r="AK93" s="101">
        <v>0.271692986924775</v>
      </c>
    </row>
    <row r="94" spans="7:37" ht="14.25">
      <c r="G94"/>
      <c r="AB94" s="11"/>
      <c r="AC94" s="8"/>
      <c r="AD94"/>
      <c r="AE94" s="137"/>
      <c r="AF94" s="49">
        <v>346</v>
      </c>
      <c r="AG94" s="54" t="s">
        <v>94</v>
      </c>
      <c r="AH94" s="41" t="s">
        <v>22</v>
      </c>
      <c r="AI94" s="98">
        <v>25</v>
      </c>
      <c r="AJ94" s="82">
        <v>24</v>
      </c>
      <c r="AK94" s="101">
        <v>1.4273097304354505</v>
      </c>
    </row>
    <row r="95" spans="7:37" ht="14.25">
      <c r="G95"/>
      <c r="AB95" s="11"/>
      <c r="AC95" s="8"/>
      <c r="AD95"/>
      <c r="AE95" s="137"/>
      <c r="AF95" s="49">
        <v>347</v>
      </c>
      <c r="AG95" s="54" t="s">
        <v>95</v>
      </c>
      <c r="AH95" s="41" t="s">
        <v>22</v>
      </c>
      <c r="AI95" s="98">
        <v>15</v>
      </c>
      <c r="AJ95" s="82">
        <v>25</v>
      </c>
      <c r="AK95" s="101">
        <v>0.39970162932995801</v>
      </c>
    </row>
    <row r="96" spans="7:37" ht="14.25">
      <c r="G96"/>
      <c r="AB96" s="11"/>
      <c r="AC96" s="8"/>
      <c r="AD96"/>
      <c r="AE96" s="137"/>
      <c r="AF96" s="49">
        <v>348</v>
      </c>
      <c r="AG96" s="54" t="s">
        <v>96</v>
      </c>
      <c r="AH96" s="41" t="s">
        <v>22</v>
      </c>
      <c r="AI96" s="98">
        <v>25</v>
      </c>
      <c r="AJ96" s="82">
        <v>23</v>
      </c>
      <c r="AK96" s="101">
        <v>0.68146565924438396</v>
      </c>
    </row>
    <row r="97" spans="7:37" ht="14.25">
      <c r="G97"/>
      <c r="AB97" s="11"/>
      <c r="AC97" s="8"/>
      <c r="AD97"/>
      <c r="AE97" s="137"/>
      <c r="AF97" s="49">
        <v>349</v>
      </c>
      <c r="AG97" s="54" t="s">
        <v>97</v>
      </c>
      <c r="AH97" s="41" t="s">
        <v>22</v>
      </c>
      <c r="AI97" s="98">
        <v>15</v>
      </c>
      <c r="AJ97" s="82">
        <v>25</v>
      </c>
      <c r="AK97" s="101">
        <v>2.0185071298751698</v>
      </c>
    </row>
    <row r="98" spans="7:37" ht="14.25">
      <c r="G98"/>
      <c r="AB98" s="11"/>
      <c r="AC98" s="8"/>
      <c r="AD98"/>
      <c r="AE98" s="137"/>
      <c r="AF98" s="49">
        <v>350</v>
      </c>
      <c r="AG98" s="54" t="s">
        <v>98</v>
      </c>
      <c r="AH98" s="41" t="s">
        <v>22</v>
      </c>
      <c r="AI98" s="98">
        <v>15</v>
      </c>
      <c r="AJ98" s="82">
        <v>25</v>
      </c>
      <c r="AK98" s="101">
        <v>0.64029270523667958</v>
      </c>
    </row>
    <row r="99" spans="7:37">
      <c r="G99"/>
      <c r="AB99" s="11"/>
      <c r="AC99" s="8"/>
      <c r="AD99"/>
    </row>
    <row r="100" spans="7:37">
      <c r="G100"/>
      <c r="AB100" s="11"/>
      <c r="AC100" s="8"/>
      <c r="AD100"/>
    </row>
    <row r="101" spans="7:37">
      <c r="G101"/>
      <c r="AB101" s="11"/>
      <c r="AC101" s="8"/>
      <c r="AD101"/>
    </row>
    <row r="102" spans="7:37">
      <c r="G102"/>
      <c r="AB102" s="11"/>
      <c r="AC102" s="8"/>
      <c r="AD102"/>
    </row>
    <row r="103" spans="7:37">
      <c r="G103"/>
      <c r="AB103" s="11"/>
      <c r="AC103" s="8"/>
      <c r="AD103"/>
    </row>
    <row r="104" spans="7:37">
      <c r="G104"/>
      <c r="AB104" s="11"/>
      <c r="AC104" s="8"/>
      <c r="AD104"/>
    </row>
    <row r="105" spans="7:37">
      <c r="G105"/>
      <c r="AB105" s="11"/>
      <c r="AC105" s="8"/>
      <c r="AD105"/>
    </row>
    <row r="106" spans="7:37">
      <c r="G106"/>
      <c r="AB106" s="11"/>
      <c r="AC106" s="8"/>
      <c r="AD106"/>
    </row>
    <row r="107" spans="7:37">
      <c r="G107"/>
      <c r="AB107" s="11"/>
      <c r="AC107" s="8"/>
      <c r="AD107"/>
    </row>
    <row r="108" spans="7:37">
      <c r="G108"/>
      <c r="AB108" s="11"/>
      <c r="AC108" s="8"/>
      <c r="AD108"/>
    </row>
    <row r="109" spans="7:37">
      <c r="G109"/>
      <c r="AB109" s="11"/>
      <c r="AC109" s="8"/>
      <c r="AD109"/>
    </row>
    <row r="110" spans="7:37">
      <c r="G110"/>
      <c r="AB110" s="11"/>
      <c r="AC110" s="8"/>
      <c r="AD110"/>
    </row>
    <row r="111" spans="7:37">
      <c r="G111"/>
      <c r="AB111" s="11"/>
      <c r="AC111" s="8"/>
      <c r="AD111"/>
    </row>
    <row r="112" spans="7:37">
      <c r="G112"/>
      <c r="AB112" s="11"/>
      <c r="AC112" s="8"/>
      <c r="AD112"/>
    </row>
    <row r="113" spans="7:30">
      <c r="G113"/>
      <c r="AB113" s="11"/>
      <c r="AC113" s="8"/>
      <c r="AD113"/>
    </row>
    <row r="114" spans="7:30">
      <c r="G114"/>
      <c r="AB114" s="11"/>
      <c r="AC114" s="8"/>
      <c r="AD114"/>
    </row>
    <row r="115" spans="7:30">
      <c r="G115"/>
      <c r="AB115" s="11"/>
      <c r="AC115" s="8"/>
      <c r="AD115"/>
    </row>
    <row r="116" spans="7:30">
      <c r="G116"/>
      <c r="AB116" s="11"/>
      <c r="AC116" s="8"/>
      <c r="AD116"/>
    </row>
    <row r="117" spans="7:30">
      <c r="G117"/>
      <c r="AB117" s="11"/>
      <c r="AC117" s="8"/>
      <c r="AD117"/>
    </row>
    <row r="118" spans="7:30">
      <c r="G118"/>
      <c r="AB118" s="11"/>
      <c r="AC118" s="8"/>
      <c r="AD118"/>
    </row>
    <row r="119" spans="7:30">
      <c r="G119"/>
      <c r="AB119" s="11"/>
      <c r="AC119" s="8"/>
      <c r="AD119"/>
    </row>
    <row r="120" spans="7:30">
      <c r="G120"/>
      <c r="AB120" s="11"/>
      <c r="AC120" s="8"/>
      <c r="AD120"/>
    </row>
    <row r="121" spans="7:30">
      <c r="G121"/>
      <c r="AB121" s="11"/>
      <c r="AC121" s="8"/>
      <c r="AD121"/>
    </row>
    <row r="122" spans="7:30">
      <c r="G122"/>
      <c r="AB122" s="11"/>
      <c r="AC122" s="8"/>
      <c r="AD122"/>
    </row>
    <row r="123" spans="7:30">
      <c r="G123"/>
      <c r="AB123" s="11"/>
      <c r="AC123" s="8"/>
      <c r="AD123"/>
    </row>
    <row r="124" spans="7:30">
      <c r="G124"/>
      <c r="AB124" s="11"/>
      <c r="AC124" s="8"/>
      <c r="AD124"/>
    </row>
  </sheetData>
  <sheetProtection algorithmName="SHA-512" hashValue="kN/dXHqSxc1n/FALHAtLT/B9lr2s140hBkPLMNJV1ecmDe68z7KPwgEJKiXtEZRmFsQaH9YreHOLKH/t+0pw2g==" saltValue="JyX/5E3Vz2k+shJ1QmhC0w==" spinCount="100000" sheet="1" objects="1" scenarios="1"/>
  <protectedRanges>
    <protectedRange sqref="B6:B35 G6:G35 AC6:AC35" name="範囲1"/>
  </protectedRanges>
  <mergeCells count="23">
    <mergeCell ref="AE49:AE98"/>
    <mergeCell ref="AT4:AT5"/>
    <mergeCell ref="AE6:AE29"/>
    <mergeCell ref="AE30:AE48"/>
    <mergeCell ref="E36:G36"/>
    <mergeCell ref="E37:G37"/>
    <mergeCell ref="AK3:AK5"/>
    <mergeCell ref="AM3:AT3"/>
    <mergeCell ref="G4:G5"/>
    <mergeCell ref="AC4:AC5"/>
    <mergeCell ref="AM4:AS4"/>
    <mergeCell ref="AJ3:AJ5"/>
    <mergeCell ref="B1:I1"/>
    <mergeCell ref="J1:L1"/>
    <mergeCell ref="S1:T1"/>
    <mergeCell ref="AE3:AH4"/>
    <mergeCell ref="AI3:AI5"/>
    <mergeCell ref="B4:B5"/>
    <mergeCell ref="C4:C5"/>
    <mergeCell ref="D4:D5"/>
    <mergeCell ref="E4:E5"/>
    <mergeCell ref="F4:F5"/>
    <mergeCell ref="AE1:AH2"/>
  </mergeCells>
  <phoneticPr fontId="3"/>
  <pageMargins left="0.25" right="0.25"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24"/>
  <sheetViews>
    <sheetView showGridLines="0" workbookViewId="0">
      <selection activeCell="J15" sqref="J15"/>
    </sheetView>
  </sheetViews>
  <sheetFormatPr defaultRowHeight="13.5"/>
  <cols>
    <col min="1" max="1" width="3.75" customWidth="1"/>
    <col min="2" max="2" width="6.625" style="1" customWidth="1"/>
    <col min="3" max="3" width="23.625" style="1" customWidth="1"/>
    <col min="4" max="4" width="6.25" customWidth="1"/>
    <col min="5" max="6" width="6.875" style="1" customWidth="1"/>
    <col min="7" max="7" width="7.125" style="1" customWidth="1"/>
    <col min="8" max="27" width="7.125" customWidth="1"/>
    <col min="28" max="28" width="3" customWidth="1"/>
    <col min="29" max="29" width="6.625" style="1" customWidth="1"/>
    <col min="30" max="30" width="2.375" style="11" customWidth="1"/>
    <col min="31" max="31" width="5.5" style="1" customWidth="1"/>
    <col min="32" max="32" width="4.625" style="1" customWidth="1"/>
    <col min="33" max="33" width="26" style="1" customWidth="1"/>
    <col min="34" max="34" width="8.875" style="1" customWidth="1"/>
    <col min="35" max="35" width="7.375" style="1" hidden="1" customWidth="1"/>
    <col min="36" max="36" width="6.375" hidden="1" customWidth="1"/>
    <col min="37" max="37" width="6.75" hidden="1" customWidth="1"/>
    <col min="38" max="46" width="9" hidden="1" customWidth="1"/>
  </cols>
  <sheetData>
    <row r="1" spans="1:46" ht="30.75" customHeight="1">
      <c r="B1" s="144" t="s">
        <v>11</v>
      </c>
      <c r="C1" s="144"/>
      <c r="D1" s="144"/>
      <c r="E1" s="144"/>
      <c r="F1" s="144"/>
      <c r="G1" s="144"/>
      <c r="H1" s="144"/>
      <c r="I1" s="144"/>
      <c r="J1" s="133" t="s">
        <v>10</v>
      </c>
      <c r="K1" s="133"/>
      <c r="L1" s="133"/>
      <c r="M1" s="7"/>
      <c r="N1" s="28" t="s">
        <v>2</v>
      </c>
      <c r="O1" s="29"/>
      <c r="P1" s="30" t="s">
        <v>3</v>
      </c>
      <c r="Q1" s="31"/>
      <c r="R1" s="28" t="s">
        <v>102</v>
      </c>
      <c r="S1" s="158"/>
      <c r="T1" s="158"/>
      <c r="U1" s="31" t="s">
        <v>103</v>
      </c>
      <c r="V1" s="68" t="s">
        <v>101</v>
      </c>
      <c r="W1" s="33">
        <v>2018</v>
      </c>
      <c r="X1" s="34" t="s">
        <v>12</v>
      </c>
      <c r="Y1" s="35"/>
      <c r="Z1" s="7"/>
      <c r="AA1" s="7"/>
      <c r="AB1" s="7"/>
      <c r="AC1" s="64"/>
      <c r="AD1" s="13"/>
      <c r="AE1" s="131" t="s">
        <v>151</v>
      </c>
      <c r="AF1" s="131"/>
      <c r="AG1" s="131"/>
      <c r="AH1" s="131"/>
      <c r="AI1" s="63"/>
      <c r="AJ1" s="2"/>
    </row>
    <row r="2" spans="1:46" ht="20.100000000000001" customHeight="1">
      <c r="B2" s="75" t="s">
        <v>153</v>
      </c>
      <c r="C2" s="39"/>
      <c r="D2" s="39"/>
      <c r="E2" s="43"/>
      <c r="F2" s="43"/>
      <c r="G2" s="39"/>
      <c r="H2" s="31"/>
      <c r="I2" s="31"/>
      <c r="J2" s="31"/>
      <c r="K2" s="31"/>
      <c r="L2" s="31"/>
      <c r="M2" s="31"/>
      <c r="N2" s="31"/>
      <c r="O2" s="31"/>
      <c r="P2" s="31"/>
      <c r="Q2" s="31"/>
      <c r="R2" s="31"/>
      <c r="S2" s="31"/>
      <c r="T2" s="31"/>
      <c r="U2" s="31"/>
      <c r="V2" s="31"/>
      <c r="W2" s="31"/>
      <c r="X2" s="31"/>
      <c r="Y2" s="31"/>
      <c r="Z2" s="31"/>
      <c r="AA2" s="31"/>
      <c r="AE2" s="132"/>
      <c r="AF2" s="132"/>
      <c r="AG2" s="132"/>
      <c r="AH2" s="132"/>
    </row>
    <row r="3" spans="1:46" ht="20.100000000000001" customHeight="1" thickBot="1">
      <c r="B3" s="71" t="s">
        <v>146</v>
      </c>
      <c r="C3" s="37"/>
      <c r="D3" s="31"/>
      <c r="E3" s="37"/>
      <c r="F3" s="37"/>
      <c r="G3" s="37"/>
      <c r="H3" s="40"/>
      <c r="I3" s="31"/>
      <c r="J3" s="31"/>
      <c r="K3" s="31"/>
      <c r="L3" s="31"/>
      <c r="M3" s="31"/>
      <c r="N3" s="31"/>
      <c r="O3" s="31"/>
      <c r="P3" s="31"/>
      <c r="Q3" s="31"/>
      <c r="R3" s="31"/>
      <c r="S3" s="31"/>
      <c r="T3" s="31"/>
      <c r="U3" s="31"/>
      <c r="V3" s="31"/>
      <c r="W3" s="31"/>
      <c r="X3" s="31"/>
      <c r="Y3" s="31"/>
      <c r="Z3" s="31" t="s">
        <v>132</v>
      </c>
      <c r="AE3" s="130" t="s">
        <v>130</v>
      </c>
      <c r="AF3" s="130"/>
      <c r="AG3" s="130"/>
      <c r="AH3" s="130"/>
      <c r="AI3" s="118" t="s">
        <v>144</v>
      </c>
      <c r="AJ3" s="120" t="s">
        <v>128</v>
      </c>
      <c r="AK3" s="123" t="s">
        <v>129</v>
      </c>
      <c r="AM3" s="119" t="s">
        <v>104</v>
      </c>
      <c r="AN3" s="119"/>
      <c r="AO3" s="119"/>
      <c r="AP3" s="119"/>
      <c r="AQ3" s="119"/>
      <c r="AR3" s="119"/>
      <c r="AS3" s="119"/>
      <c r="AT3" s="119"/>
    </row>
    <row r="4" spans="1:46" ht="20.100000000000001" customHeight="1">
      <c r="B4" s="138" t="s">
        <v>100</v>
      </c>
      <c r="C4" s="142" t="s">
        <v>0</v>
      </c>
      <c r="D4" s="140" t="s">
        <v>109</v>
      </c>
      <c r="E4" s="151" t="s">
        <v>112</v>
      </c>
      <c r="F4" s="151" t="s">
        <v>145</v>
      </c>
      <c r="G4" s="153" t="s">
        <v>137</v>
      </c>
      <c r="H4" s="89">
        <f>W1</f>
        <v>2018</v>
      </c>
      <c r="I4" s="89">
        <f>H4+1</f>
        <v>2019</v>
      </c>
      <c r="J4" s="89">
        <f t="shared" ref="J4:AA4" si="0">I4+1</f>
        <v>2020</v>
      </c>
      <c r="K4" s="89">
        <f t="shared" si="0"/>
        <v>2021</v>
      </c>
      <c r="L4" s="89">
        <f t="shared" si="0"/>
        <v>2022</v>
      </c>
      <c r="M4" s="89">
        <f t="shared" si="0"/>
        <v>2023</v>
      </c>
      <c r="N4" s="89">
        <f t="shared" si="0"/>
        <v>2024</v>
      </c>
      <c r="O4" s="89">
        <f t="shared" si="0"/>
        <v>2025</v>
      </c>
      <c r="P4" s="89">
        <f t="shared" si="0"/>
        <v>2026</v>
      </c>
      <c r="Q4" s="89">
        <f t="shared" si="0"/>
        <v>2027</v>
      </c>
      <c r="R4" s="89">
        <f t="shared" si="0"/>
        <v>2028</v>
      </c>
      <c r="S4" s="89">
        <f t="shared" si="0"/>
        <v>2029</v>
      </c>
      <c r="T4" s="89">
        <f t="shared" si="0"/>
        <v>2030</v>
      </c>
      <c r="U4" s="89">
        <f t="shared" si="0"/>
        <v>2031</v>
      </c>
      <c r="V4" s="89">
        <f t="shared" si="0"/>
        <v>2032</v>
      </c>
      <c r="W4" s="89">
        <f t="shared" si="0"/>
        <v>2033</v>
      </c>
      <c r="X4" s="89">
        <f t="shared" si="0"/>
        <v>2034</v>
      </c>
      <c r="Y4" s="89">
        <f t="shared" si="0"/>
        <v>2035</v>
      </c>
      <c r="Z4" s="89">
        <f t="shared" si="0"/>
        <v>2036</v>
      </c>
      <c r="AA4" s="90">
        <f t="shared" si="0"/>
        <v>2037</v>
      </c>
      <c r="AB4" s="8"/>
      <c r="AC4" s="126" t="s">
        <v>138</v>
      </c>
      <c r="AD4"/>
      <c r="AE4" s="130"/>
      <c r="AF4" s="130"/>
      <c r="AG4" s="130"/>
      <c r="AH4" s="130"/>
      <c r="AI4" s="118"/>
      <c r="AJ4" s="121"/>
      <c r="AK4" s="124"/>
      <c r="AM4" s="119" t="s">
        <v>13</v>
      </c>
      <c r="AN4" s="119"/>
      <c r="AO4" s="119"/>
      <c r="AP4" s="119"/>
      <c r="AQ4" s="119"/>
      <c r="AR4" s="119"/>
      <c r="AS4" s="119"/>
      <c r="AT4" s="128" t="s">
        <v>127</v>
      </c>
    </row>
    <row r="5" spans="1:46" ht="20.100000000000001" customHeight="1">
      <c r="A5" s="6" t="s">
        <v>131</v>
      </c>
      <c r="B5" s="139"/>
      <c r="C5" s="143"/>
      <c r="D5" s="141"/>
      <c r="E5" s="152"/>
      <c r="F5" s="152"/>
      <c r="G5" s="154"/>
      <c r="H5" s="79">
        <f t="shared" ref="H5:AA5" si="1">H4-$O$1</f>
        <v>2018</v>
      </c>
      <c r="I5" s="79">
        <f t="shared" si="1"/>
        <v>2019</v>
      </c>
      <c r="J5" s="79">
        <f t="shared" si="1"/>
        <v>2020</v>
      </c>
      <c r="K5" s="79">
        <f t="shared" si="1"/>
        <v>2021</v>
      </c>
      <c r="L5" s="79">
        <f t="shared" si="1"/>
        <v>2022</v>
      </c>
      <c r="M5" s="79">
        <f t="shared" si="1"/>
        <v>2023</v>
      </c>
      <c r="N5" s="79">
        <f t="shared" si="1"/>
        <v>2024</v>
      </c>
      <c r="O5" s="79">
        <f t="shared" si="1"/>
        <v>2025</v>
      </c>
      <c r="P5" s="79">
        <f t="shared" si="1"/>
        <v>2026</v>
      </c>
      <c r="Q5" s="79">
        <f t="shared" si="1"/>
        <v>2027</v>
      </c>
      <c r="R5" s="80">
        <f t="shared" si="1"/>
        <v>2028</v>
      </c>
      <c r="S5" s="79">
        <f t="shared" si="1"/>
        <v>2029</v>
      </c>
      <c r="T5" s="79">
        <f t="shared" si="1"/>
        <v>2030</v>
      </c>
      <c r="U5" s="79">
        <f t="shared" si="1"/>
        <v>2031</v>
      </c>
      <c r="V5" s="79">
        <f t="shared" si="1"/>
        <v>2032</v>
      </c>
      <c r="W5" s="79">
        <f t="shared" si="1"/>
        <v>2033</v>
      </c>
      <c r="X5" s="79">
        <f t="shared" si="1"/>
        <v>2034</v>
      </c>
      <c r="Y5" s="79">
        <f t="shared" si="1"/>
        <v>2035</v>
      </c>
      <c r="Z5" s="79">
        <f t="shared" si="1"/>
        <v>2036</v>
      </c>
      <c r="AA5" s="81">
        <f t="shared" si="1"/>
        <v>2037</v>
      </c>
      <c r="AB5" s="9"/>
      <c r="AC5" s="127"/>
      <c r="AD5"/>
      <c r="AE5" s="47" t="s">
        <v>14</v>
      </c>
      <c r="AF5" s="62" t="s">
        <v>15</v>
      </c>
      <c r="AG5" s="62" t="s">
        <v>16</v>
      </c>
      <c r="AH5" s="62" t="s">
        <v>17</v>
      </c>
      <c r="AI5" s="118"/>
      <c r="AJ5" s="122"/>
      <c r="AK5" s="125"/>
      <c r="AM5" s="61" t="s">
        <v>1</v>
      </c>
      <c r="AN5" s="61" t="s">
        <v>9</v>
      </c>
      <c r="AO5" s="61" t="s">
        <v>4</v>
      </c>
      <c r="AP5" s="61" t="s">
        <v>5</v>
      </c>
      <c r="AQ5" s="61" t="s">
        <v>6</v>
      </c>
      <c r="AR5" s="61" t="s">
        <v>7</v>
      </c>
      <c r="AS5" s="61" t="s">
        <v>8</v>
      </c>
      <c r="AT5" s="129"/>
    </row>
    <row r="6" spans="1:46" ht="20.100000000000001" customHeight="1">
      <c r="A6">
        <v>1</v>
      </c>
      <c r="B6" s="55">
        <v>101</v>
      </c>
      <c r="C6" s="42" t="str">
        <f t="shared" ref="C6:C35" si="2">IF(B6="","",LOOKUP(B6,$AF$6:$AF$98,$AG$6:$AG$98))</f>
        <v>屋上防水（保護）</v>
      </c>
      <c r="D6" s="38" t="str">
        <f t="shared" ref="D6:D35" si="3">IF(B6="","",LOOKUP(B6,$AF$6:$AF$98,$AH$6:$AH$98))</f>
        <v>修繕</v>
      </c>
      <c r="E6" s="82">
        <f t="shared" ref="E6:E35" si="4">IF(C6="","",LOOKUP(B6,$AF$6:$AF$98,$AI$6:$AI$98))</f>
        <v>30</v>
      </c>
      <c r="F6" s="82">
        <f t="shared" ref="F6:F35" si="5">IF(B6="","",LOOKUP(B6,$AF$6:$AF$98,$AJ$6:$AJ$98))</f>
        <v>29</v>
      </c>
      <c r="G6" s="36"/>
      <c r="H6" s="91">
        <f t="shared" ref="H6:W21" si="6">IF(OR(H$4=$AO6,H$4=$AP6,H$4=$AQ6,H$4=$AR6,H$4=$AS6),$AT6,"")</f>
        <v>0</v>
      </c>
      <c r="I6" s="91" t="str">
        <f t="shared" si="6"/>
        <v/>
      </c>
      <c r="J6" s="91" t="str">
        <f t="shared" si="6"/>
        <v/>
      </c>
      <c r="K6" s="91" t="str">
        <f t="shared" si="6"/>
        <v/>
      </c>
      <c r="L6" s="91" t="str">
        <f t="shared" si="6"/>
        <v/>
      </c>
      <c r="M6" s="91" t="str">
        <f t="shared" si="6"/>
        <v/>
      </c>
      <c r="N6" s="91" t="str">
        <f t="shared" si="6"/>
        <v/>
      </c>
      <c r="O6" s="91" t="str">
        <f t="shared" si="6"/>
        <v/>
      </c>
      <c r="P6" s="91" t="str">
        <f t="shared" si="6"/>
        <v/>
      </c>
      <c r="Q6" s="91" t="str">
        <f t="shared" si="6"/>
        <v/>
      </c>
      <c r="R6" s="92" t="str">
        <f t="shared" si="6"/>
        <v/>
      </c>
      <c r="S6" s="91" t="str">
        <f t="shared" si="6"/>
        <v/>
      </c>
      <c r="T6" s="91" t="str">
        <f t="shared" si="6"/>
        <v/>
      </c>
      <c r="U6" s="91" t="str">
        <f t="shared" si="6"/>
        <v/>
      </c>
      <c r="V6" s="91" t="str">
        <f t="shared" si="6"/>
        <v/>
      </c>
      <c r="W6" s="91" t="str">
        <f t="shared" si="6"/>
        <v/>
      </c>
      <c r="X6" s="91" t="str">
        <f t="shared" ref="R6:AA21" si="7">IF(OR(X$4=$AO6,X$4=$AP6,X$4=$AQ6,X$4=$AR6,X$4=$AS6),$AT6,"")</f>
        <v/>
      </c>
      <c r="Y6" s="91" t="str">
        <f t="shared" si="7"/>
        <v/>
      </c>
      <c r="Z6" s="91" t="str">
        <f t="shared" si="7"/>
        <v/>
      </c>
      <c r="AA6" s="93" t="str">
        <f t="shared" si="7"/>
        <v/>
      </c>
      <c r="AB6" s="10"/>
      <c r="AC6" s="72"/>
      <c r="AD6"/>
      <c r="AE6" s="155" t="s">
        <v>18</v>
      </c>
      <c r="AF6" s="49">
        <v>101</v>
      </c>
      <c r="AG6" s="53" t="s">
        <v>19</v>
      </c>
      <c r="AH6" s="41" t="s">
        <v>20</v>
      </c>
      <c r="AI6" s="98">
        <v>30</v>
      </c>
      <c r="AJ6" s="99">
        <v>29</v>
      </c>
      <c r="AK6" s="100">
        <v>1.5741212429954152</v>
      </c>
      <c r="AM6" s="84">
        <f t="shared" ref="AM6:AM24" si="8">IF(B6&gt;100,LOOKUP(B6,$AF$6:$AF$98,$AJ$6:$AJ$98),"")</f>
        <v>29</v>
      </c>
      <c r="AN6" s="84">
        <f>IF($AM6="","",IF(G6&gt;0,AM6+G6,AM6+$O$1))</f>
        <v>29</v>
      </c>
      <c r="AO6" s="84">
        <f>IF(AM6="","",IF(AN6&lt;=H$4,H$4+AC6,AN6+AC6))</f>
        <v>2018</v>
      </c>
      <c r="AP6" s="84">
        <f t="shared" ref="AP6:AS24" si="9">IF(AM6="","",AO6+$AM6)</f>
        <v>2047</v>
      </c>
      <c r="AQ6" s="84">
        <f t="shared" si="9"/>
        <v>2076</v>
      </c>
      <c r="AR6" s="84">
        <f t="shared" si="9"/>
        <v>2105</v>
      </c>
      <c r="AS6" s="84">
        <f t="shared" si="9"/>
        <v>2134</v>
      </c>
      <c r="AT6" s="3">
        <f>IF(B6&gt;100,ROUND(LOOKUP(B6,$AF$6:$AF$98,$AK$6:$AK$98)*$S$1,-2),"")</f>
        <v>0</v>
      </c>
    </row>
    <row r="7" spans="1:46" ht="20.100000000000001" customHeight="1">
      <c r="A7">
        <v>2</v>
      </c>
      <c r="B7" s="55">
        <v>106</v>
      </c>
      <c r="C7" s="42" t="str">
        <f t="shared" si="2"/>
        <v>外壁塗装（外壁・手すり）</v>
      </c>
      <c r="D7" s="38" t="str">
        <f t="shared" si="3"/>
        <v>塗替</v>
      </c>
      <c r="E7" s="82">
        <f t="shared" si="4"/>
        <v>30</v>
      </c>
      <c r="F7" s="82">
        <f t="shared" si="5"/>
        <v>24</v>
      </c>
      <c r="G7" s="36"/>
      <c r="H7" s="91">
        <f t="shared" si="6"/>
        <v>0</v>
      </c>
      <c r="I7" s="91" t="str">
        <f t="shared" si="6"/>
        <v/>
      </c>
      <c r="J7" s="91" t="str">
        <f t="shared" si="6"/>
        <v/>
      </c>
      <c r="K7" s="91" t="str">
        <f t="shared" si="6"/>
        <v/>
      </c>
      <c r="L7" s="91" t="str">
        <f t="shared" si="6"/>
        <v/>
      </c>
      <c r="M7" s="91" t="str">
        <f t="shared" si="6"/>
        <v/>
      </c>
      <c r="N7" s="91" t="str">
        <f t="shared" si="6"/>
        <v/>
      </c>
      <c r="O7" s="91" t="str">
        <f t="shared" si="6"/>
        <v/>
      </c>
      <c r="P7" s="91" t="str">
        <f t="shared" si="6"/>
        <v/>
      </c>
      <c r="Q7" s="91" t="str">
        <f t="shared" si="6"/>
        <v/>
      </c>
      <c r="R7" s="92" t="str">
        <f t="shared" si="7"/>
        <v/>
      </c>
      <c r="S7" s="91" t="str">
        <f t="shared" si="7"/>
        <v/>
      </c>
      <c r="T7" s="91" t="str">
        <f t="shared" si="7"/>
        <v/>
      </c>
      <c r="U7" s="91" t="str">
        <f t="shared" si="7"/>
        <v/>
      </c>
      <c r="V7" s="91" t="str">
        <f t="shared" si="7"/>
        <v/>
      </c>
      <c r="W7" s="91" t="str">
        <f t="shared" si="7"/>
        <v/>
      </c>
      <c r="X7" s="91" t="str">
        <f t="shared" si="7"/>
        <v/>
      </c>
      <c r="Y7" s="91" t="str">
        <f t="shared" si="7"/>
        <v/>
      </c>
      <c r="Z7" s="91" t="str">
        <f t="shared" si="7"/>
        <v/>
      </c>
      <c r="AA7" s="93" t="str">
        <f t="shared" si="7"/>
        <v/>
      </c>
      <c r="AB7" s="10"/>
      <c r="AC7" s="72"/>
      <c r="AD7"/>
      <c r="AE7" s="156"/>
      <c r="AF7" s="49">
        <v>102</v>
      </c>
      <c r="AG7" s="53" t="s">
        <v>21</v>
      </c>
      <c r="AH7" s="41" t="s">
        <v>22</v>
      </c>
      <c r="AI7" s="98">
        <v>30</v>
      </c>
      <c r="AJ7" s="99">
        <v>31</v>
      </c>
      <c r="AK7" s="101">
        <v>0.99838722064357577</v>
      </c>
      <c r="AM7" s="84">
        <f t="shared" si="8"/>
        <v>24</v>
      </c>
      <c r="AN7" s="84">
        <f>IF($AM7="","",IF(G7&gt;0,AM7+G7,AM7+$O$1))</f>
        <v>24</v>
      </c>
      <c r="AO7" s="84">
        <f t="shared" ref="AO7:AO35" si="10">IF(AM7="","",IF(AN7&lt;=H$4,H$4+AC7,AN7+AC7))</f>
        <v>2018</v>
      </c>
      <c r="AP7" s="84">
        <f t="shared" si="9"/>
        <v>2042</v>
      </c>
      <c r="AQ7" s="84">
        <f t="shared" si="9"/>
        <v>2066</v>
      </c>
      <c r="AR7" s="84">
        <f t="shared" si="9"/>
        <v>2090</v>
      </c>
      <c r="AS7" s="84">
        <f t="shared" si="9"/>
        <v>2114</v>
      </c>
      <c r="AT7" s="3">
        <f t="shared" ref="AT7:AT35" si="11">IF(B7&gt;100,ROUND(LOOKUP(B7,$AF$6:$AF$98,$AK$6:$AK$98)*$S$1,-2),"")</f>
        <v>0</v>
      </c>
    </row>
    <row r="8" spans="1:46" ht="20.100000000000001" customHeight="1">
      <c r="A8">
        <v>3</v>
      </c>
      <c r="B8" s="55">
        <v>107</v>
      </c>
      <c r="C8" s="42" t="str">
        <f t="shared" si="2"/>
        <v>軒天塗装（階段・バルコニー）</v>
      </c>
      <c r="D8" s="38" t="str">
        <f t="shared" si="3"/>
        <v>塗替</v>
      </c>
      <c r="E8" s="82">
        <f t="shared" si="4"/>
        <v>25</v>
      </c>
      <c r="F8" s="82">
        <f t="shared" si="5"/>
        <v>21</v>
      </c>
      <c r="G8" s="36"/>
      <c r="H8" s="91">
        <f t="shared" si="6"/>
        <v>0</v>
      </c>
      <c r="I8" s="91" t="str">
        <f t="shared" si="6"/>
        <v/>
      </c>
      <c r="J8" s="91" t="str">
        <f t="shared" si="6"/>
        <v/>
      </c>
      <c r="K8" s="91" t="str">
        <f t="shared" si="6"/>
        <v/>
      </c>
      <c r="L8" s="91" t="str">
        <f t="shared" si="6"/>
        <v/>
      </c>
      <c r="M8" s="91" t="str">
        <f t="shared" si="6"/>
        <v/>
      </c>
      <c r="N8" s="91" t="str">
        <f t="shared" si="6"/>
        <v/>
      </c>
      <c r="O8" s="91" t="str">
        <f t="shared" si="6"/>
        <v/>
      </c>
      <c r="P8" s="91" t="str">
        <f t="shared" si="6"/>
        <v/>
      </c>
      <c r="Q8" s="91" t="str">
        <f t="shared" si="6"/>
        <v/>
      </c>
      <c r="R8" s="92" t="str">
        <f t="shared" si="7"/>
        <v/>
      </c>
      <c r="S8" s="91" t="str">
        <f t="shared" si="7"/>
        <v/>
      </c>
      <c r="T8" s="91" t="str">
        <f t="shared" si="7"/>
        <v/>
      </c>
      <c r="U8" s="91" t="str">
        <f t="shared" si="7"/>
        <v/>
      </c>
      <c r="V8" s="91" t="str">
        <f t="shared" si="7"/>
        <v/>
      </c>
      <c r="W8" s="91" t="str">
        <f t="shared" si="7"/>
        <v/>
      </c>
      <c r="X8" s="91" t="str">
        <f t="shared" si="7"/>
        <v/>
      </c>
      <c r="Y8" s="91" t="str">
        <f t="shared" si="7"/>
        <v/>
      </c>
      <c r="Z8" s="91" t="str">
        <f t="shared" si="7"/>
        <v/>
      </c>
      <c r="AA8" s="93" t="str">
        <f t="shared" si="7"/>
        <v/>
      </c>
      <c r="AB8" s="10"/>
      <c r="AC8" s="72"/>
      <c r="AD8"/>
      <c r="AE8" s="156"/>
      <c r="AF8" s="49">
        <v>103</v>
      </c>
      <c r="AG8" s="53" t="s">
        <v>23</v>
      </c>
      <c r="AH8" s="41" t="s">
        <v>20</v>
      </c>
      <c r="AI8" s="98">
        <v>30</v>
      </c>
      <c r="AJ8" s="99">
        <v>31</v>
      </c>
      <c r="AK8" s="101">
        <v>0.4292562678158226</v>
      </c>
      <c r="AM8" s="84">
        <f t="shared" si="8"/>
        <v>21</v>
      </c>
      <c r="AN8" s="84">
        <f>IF($AM8="","",IF(G8&gt;0,AM8+G8,AM8+$O$1))</f>
        <v>21</v>
      </c>
      <c r="AO8" s="84">
        <f t="shared" si="10"/>
        <v>2018</v>
      </c>
      <c r="AP8" s="84">
        <f t="shared" si="9"/>
        <v>2039</v>
      </c>
      <c r="AQ8" s="84">
        <f t="shared" si="9"/>
        <v>2060</v>
      </c>
      <c r="AR8" s="84">
        <f t="shared" si="9"/>
        <v>2081</v>
      </c>
      <c r="AS8" s="84">
        <f t="shared" si="9"/>
        <v>2102</v>
      </c>
      <c r="AT8" s="3">
        <f t="shared" si="11"/>
        <v>0</v>
      </c>
    </row>
    <row r="9" spans="1:46" ht="20.100000000000001" customHeight="1">
      <c r="A9">
        <v>4</v>
      </c>
      <c r="B9" s="55">
        <v>108</v>
      </c>
      <c r="C9" s="42" t="str">
        <f t="shared" si="2"/>
        <v>タイル貼り補修</v>
      </c>
      <c r="D9" s="38" t="str">
        <f t="shared" si="3"/>
        <v>修繕</v>
      </c>
      <c r="E9" s="82">
        <f t="shared" si="4"/>
        <v>40</v>
      </c>
      <c r="F9" s="82">
        <f t="shared" si="5"/>
        <v>22</v>
      </c>
      <c r="G9" s="36"/>
      <c r="H9" s="91">
        <f t="shared" si="6"/>
        <v>0</v>
      </c>
      <c r="I9" s="91" t="str">
        <f t="shared" si="6"/>
        <v/>
      </c>
      <c r="J9" s="91" t="str">
        <f t="shared" si="6"/>
        <v/>
      </c>
      <c r="K9" s="91" t="str">
        <f t="shared" si="6"/>
        <v/>
      </c>
      <c r="L9" s="91" t="str">
        <f t="shared" si="6"/>
        <v/>
      </c>
      <c r="M9" s="91" t="str">
        <f t="shared" si="6"/>
        <v/>
      </c>
      <c r="N9" s="91" t="str">
        <f t="shared" si="6"/>
        <v/>
      </c>
      <c r="O9" s="91" t="str">
        <f t="shared" si="6"/>
        <v/>
      </c>
      <c r="P9" s="91" t="str">
        <f t="shared" si="6"/>
        <v/>
      </c>
      <c r="Q9" s="91" t="str">
        <f t="shared" si="6"/>
        <v/>
      </c>
      <c r="R9" s="92" t="str">
        <f t="shared" si="7"/>
        <v/>
      </c>
      <c r="S9" s="91" t="str">
        <f t="shared" si="7"/>
        <v/>
      </c>
      <c r="T9" s="91" t="str">
        <f t="shared" si="7"/>
        <v/>
      </c>
      <c r="U9" s="91" t="str">
        <f t="shared" si="7"/>
        <v/>
      </c>
      <c r="V9" s="91" t="str">
        <f t="shared" si="7"/>
        <v/>
      </c>
      <c r="W9" s="91" t="str">
        <f t="shared" si="7"/>
        <v/>
      </c>
      <c r="X9" s="91" t="str">
        <f t="shared" si="7"/>
        <v/>
      </c>
      <c r="Y9" s="91" t="str">
        <f t="shared" si="7"/>
        <v/>
      </c>
      <c r="Z9" s="91" t="str">
        <f t="shared" si="7"/>
        <v/>
      </c>
      <c r="AA9" s="93" t="str">
        <f t="shared" si="7"/>
        <v/>
      </c>
      <c r="AB9" s="11"/>
      <c r="AC9" s="73"/>
      <c r="AD9"/>
      <c r="AE9" s="156"/>
      <c r="AF9" s="49">
        <v>104</v>
      </c>
      <c r="AG9" s="53" t="s">
        <v>110</v>
      </c>
      <c r="AH9" s="41" t="s">
        <v>20</v>
      </c>
      <c r="AI9" s="98">
        <v>14</v>
      </c>
      <c r="AJ9" s="99">
        <v>26</v>
      </c>
      <c r="AK9" s="101">
        <v>0.87477719385570551</v>
      </c>
      <c r="AM9" s="84">
        <f t="shared" si="8"/>
        <v>22</v>
      </c>
      <c r="AN9" s="84">
        <f>IF($AM9="","",IF(G9&gt;0,AM9+G9,AM9+$O$1))</f>
        <v>22</v>
      </c>
      <c r="AO9" s="84">
        <f t="shared" si="10"/>
        <v>2018</v>
      </c>
      <c r="AP9" s="84">
        <f t="shared" si="9"/>
        <v>2040</v>
      </c>
      <c r="AQ9" s="84">
        <f t="shared" si="9"/>
        <v>2062</v>
      </c>
      <c r="AR9" s="84">
        <f t="shared" si="9"/>
        <v>2084</v>
      </c>
      <c r="AS9" s="84">
        <f t="shared" si="9"/>
        <v>2106</v>
      </c>
      <c r="AT9" s="3">
        <f t="shared" si="11"/>
        <v>0</v>
      </c>
    </row>
    <row r="10" spans="1:46" ht="20.100000000000001" customHeight="1">
      <c r="A10">
        <v>5</v>
      </c>
      <c r="B10" s="55">
        <v>109</v>
      </c>
      <c r="C10" s="42" t="str">
        <f t="shared" si="2"/>
        <v>シーリング</v>
      </c>
      <c r="D10" s="38" t="str">
        <f t="shared" si="3"/>
        <v>取替</v>
      </c>
      <c r="E10" s="82">
        <f t="shared" si="4"/>
        <v>12</v>
      </c>
      <c r="F10" s="82">
        <f t="shared" si="5"/>
        <v>22</v>
      </c>
      <c r="G10" s="36"/>
      <c r="H10" s="91">
        <f t="shared" si="6"/>
        <v>0</v>
      </c>
      <c r="I10" s="91" t="str">
        <f t="shared" si="6"/>
        <v/>
      </c>
      <c r="J10" s="91" t="str">
        <f t="shared" si="6"/>
        <v/>
      </c>
      <c r="K10" s="91" t="str">
        <f t="shared" si="6"/>
        <v/>
      </c>
      <c r="L10" s="91" t="str">
        <f t="shared" si="6"/>
        <v/>
      </c>
      <c r="M10" s="91" t="str">
        <f t="shared" si="6"/>
        <v/>
      </c>
      <c r="N10" s="91" t="str">
        <f t="shared" si="6"/>
        <v/>
      </c>
      <c r="O10" s="91" t="str">
        <f t="shared" si="6"/>
        <v/>
      </c>
      <c r="P10" s="91" t="str">
        <f t="shared" si="6"/>
        <v/>
      </c>
      <c r="Q10" s="91" t="str">
        <f t="shared" si="6"/>
        <v/>
      </c>
      <c r="R10" s="92" t="str">
        <f t="shared" si="7"/>
        <v/>
      </c>
      <c r="S10" s="91" t="str">
        <f t="shared" si="7"/>
        <v/>
      </c>
      <c r="T10" s="91" t="str">
        <f t="shared" si="7"/>
        <v/>
      </c>
      <c r="U10" s="91" t="str">
        <f t="shared" si="7"/>
        <v/>
      </c>
      <c r="V10" s="91" t="str">
        <f t="shared" si="7"/>
        <v/>
      </c>
      <c r="W10" s="91" t="str">
        <f t="shared" si="7"/>
        <v/>
      </c>
      <c r="X10" s="91" t="str">
        <f t="shared" si="7"/>
        <v/>
      </c>
      <c r="Y10" s="91" t="str">
        <f t="shared" si="7"/>
        <v/>
      </c>
      <c r="Z10" s="91" t="str">
        <f t="shared" si="7"/>
        <v/>
      </c>
      <c r="AA10" s="93" t="str">
        <f t="shared" si="7"/>
        <v/>
      </c>
      <c r="AB10" s="11"/>
      <c r="AC10" s="73"/>
      <c r="AD10"/>
      <c r="AE10" s="156"/>
      <c r="AF10" s="49">
        <v>105</v>
      </c>
      <c r="AG10" s="53" t="s">
        <v>111</v>
      </c>
      <c r="AH10" s="41" t="s">
        <v>20</v>
      </c>
      <c r="AI10" s="98">
        <v>14</v>
      </c>
      <c r="AJ10" s="99">
        <v>21</v>
      </c>
      <c r="AK10" s="101">
        <v>7.3983810601444863E-2</v>
      </c>
      <c r="AM10" s="84">
        <f t="shared" si="8"/>
        <v>22</v>
      </c>
      <c r="AN10" s="84">
        <f t="shared" ref="AN10:AN35" si="12">IF($AM10="","",IF(G10&gt;0,AM10+G10,AM10+$O$1))</f>
        <v>22</v>
      </c>
      <c r="AO10" s="84">
        <f t="shared" si="10"/>
        <v>2018</v>
      </c>
      <c r="AP10" s="84">
        <f t="shared" si="9"/>
        <v>2040</v>
      </c>
      <c r="AQ10" s="84">
        <f t="shared" si="9"/>
        <v>2062</v>
      </c>
      <c r="AR10" s="84">
        <f t="shared" si="9"/>
        <v>2084</v>
      </c>
      <c r="AS10" s="84">
        <f t="shared" si="9"/>
        <v>2106</v>
      </c>
      <c r="AT10" s="3">
        <f t="shared" si="11"/>
        <v>0</v>
      </c>
    </row>
    <row r="11" spans="1:46" ht="20.100000000000001" customHeight="1">
      <c r="A11">
        <v>6</v>
      </c>
      <c r="B11" s="55">
        <v>110</v>
      </c>
      <c r="C11" s="42" t="str">
        <f t="shared" si="2"/>
        <v>鉄部塗装（雨掛かり部）</v>
      </c>
      <c r="D11" s="38" t="str">
        <f t="shared" si="3"/>
        <v>塗替</v>
      </c>
      <c r="E11" s="82">
        <f t="shared" si="4"/>
        <v>6</v>
      </c>
      <c r="F11" s="82">
        <f t="shared" si="5"/>
        <v>20</v>
      </c>
      <c r="G11" s="36"/>
      <c r="H11" s="91">
        <f t="shared" si="6"/>
        <v>0</v>
      </c>
      <c r="I11" s="91" t="str">
        <f t="shared" si="6"/>
        <v/>
      </c>
      <c r="J11" s="91" t="str">
        <f t="shared" si="6"/>
        <v/>
      </c>
      <c r="K11" s="91" t="str">
        <f t="shared" si="6"/>
        <v/>
      </c>
      <c r="L11" s="91" t="str">
        <f t="shared" si="6"/>
        <v/>
      </c>
      <c r="M11" s="91" t="str">
        <f t="shared" si="6"/>
        <v/>
      </c>
      <c r="N11" s="91" t="str">
        <f t="shared" si="6"/>
        <v/>
      </c>
      <c r="O11" s="91" t="str">
        <f t="shared" si="6"/>
        <v/>
      </c>
      <c r="P11" s="91" t="str">
        <f t="shared" si="6"/>
        <v/>
      </c>
      <c r="Q11" s="91" t="str">
        <f t="shared" si="6"/>
        <v/>
      </c>
      <c r="R11" s="92" t="str">
        <f t="shared" si="7"/>
        <v/>
      </c>
      <c r="S11" s="91" t="str">
        <f t="shared" si="7"/>
        <v/>
      </c>
      <c r="T11" s="91" t="str">
        <f t="shared" si="7"/>
        <v/>
      </c>
      <c r="U11" s="91" t="str">
        <f t="shared" si="7"/>
        <v/>
      </c>
      <c r="V11" s="91" t="str">
        <f t="shared" si="7"/>
        <v/>
      </c>
      <c r="W11" s="91" t="str">
        <f t="shared" si="7"/>
        <v/>
      </c>
      <c r="X11" s="91" t="str">
        <f t="shared" si="7"/>
        <v/>
      </c>
      <c r="Y11" s="91" t="str">
        <f t="shared" si="7"/>
        <v/>
      </c>
      <c r="Z11" s="91" t="str">
        <f t="shared" si="7"/>
        <v/>
      </c>
      <c r="AA11" s="93" t="str">
        <f t="shared" si="7"/>
        <v/>
      </c>
      <c r="AB11" s="11"/>
      <c r="AC11" s="73"/>
      <c r="AD11"/>
      <c r="AE11" s="156"/>
      <c r="AF11" s="49">
        <v>106</v>
      </c>
      <c r="AG11" s="53" t="s">
        <v>114</v>
      </c>
      <c r="AH11" s="41" t="s">
        <v>24</v>
      </c>
      <c r="AI11" s="98">
        <v>30</v>
      </c>
      <c r="AJ11" s="99">
        <v>24</v>
      </c>
      <c r="AK11" s="101">
        <v>3.5273763484632608</v>
      </c>
      <c r="AM11" s="84">
        <f t="shared" si="8"/>
        <v>20</v>
      </c>
      <c r="AN11" s="84">
        <f t="shared" si="12"/>
        <v>20</v>
      </c>
      <c r="AO11" s="84">
        <f t="shared" si="10"/>
        <v>2018</v>
      </c>
      <c r="AP11" s="84">
        <f t="shared" si="9"/>
        <v>2038</v>
      </c>
      <c r="AQ11" s="84">
        <f t="shared" si="9"/>
        <v>2058</v>
      </c>
      <c r="AR11" s="84">
        <f t="shared" si="9"/>
        <v>2078</v>
      </c>
      <c r="AS11" s="84">
        <f t="shared" si="9"/>
        <v>2098</v>
      </c>
      <c r="AT11" s="3">
        <f t="shared" si="11"/>
        <v>0</v>
      </c>
    </row>
    <row r="12" spans="1:46" ht="20.100000000000001" customHeight="1">
      <c r="A12">
        <v>7</v>
      </c>
      <c r="B12" s="55">
        <v>118</v>
      </c>
      <c r="C12" s="42" t="str">
        <f t="shared" si="2"/>
        <v>共用廊下</v>
      </c>
      <c r="D12" s="38" t="str">
        <f t="shared" si="3"/>
        <v>改修</v>
      </c>
      <c r="E12" s="82">
        <f t="shared" si="4"/>
        <v>50</v>
      </c>
      <c r="F12" s="82">
        <f t="shared" si="5"/>
        <v>25</v>
      </c>
      <c r="G12" s="36"/>
      <c r="H12" s="91">
        <f t="shared" si="6"/>
        <v>0</v>
      </c>
      <c r="I12" s="91" t="str">
        <f t="shared" si="6"/>
        <v/>
      </c>
      <c r="J12" s="91" t="str">
        <f t="shared" si="6"/>
        <v/>
      </c>
      <c r="K12" s="91" t="str">
        <f t="shared" si="6"/>
        <v/>
      </c>
      <c r="L12" s="91" t="str">
        <f t="shared" si="6"/>
        <v/>
      </c>
      <c r="M12" s="91" t="str">
        <f t="shared" si="6"/>
        <v/>
      </c>
      <c r="N12" s="91" t="str">
        <f t="shared" si="6"/>
        <v/>
      </c>
      <c r="O12" s="91" t="str">
        <f t="shared" si="6"/>
        <v/>
      </c>
      <c r="P12" s="91" t="str">
        <f t="shared" si="6"/>
        <v/>
      </c>
      <c r="Q12" s="91" t="str">
        <f t="shared" si="6"/>
        <v/>
      </c>
      <c r="R12" s="92" t="str">
        <f t="shared" si="7"/>
        <v/>
      </c>
      <c r="S12" s="91" t="str">
        <f t="shared" si="7"/>
        <v/>
      </c>
      <c r="T12" s="91" t="str">
        <f t="shared" si="7"/>
        <v/>
      </c>
      <c r="U12" s="91" t="str">
        <f t="shared" si="7"/>
        <v/>
      </c>
      <c r="V12" s="91" t="str">
        <f t="shared" si="7"/>
        <v/>
      </c>
      <c r="W12" s="91" t="str">
        <f t="shared" si="7"/>
        <v/>
      </c>
      <c r="X12" s="91" t="str">
        <f t="shared" si="7"/>
        <v/>
      </c>
      <c r="Y12" s="91" t="str">
        <f t="shared" si="7"/>
        <v/>
      </c>
      <c r="Z12" s="91" t="str">
        <f t="shared" si="7"/>
        <v/>
      </c>
      <c r="AA12" s="93" t="str">
        <f t="shared" si="7"/>
        <v/>
      </c>
      <c r="AB12" s="11"/>
      <c r="AC12" s="73"/>
      <c r="AD12"/>
      <c r="AE12" s="156"/>
      <c r="AF12" s="49">
        <v>107</v>
      </c>
      <c r="AG12" s="53" t="s">
        <v>113</v>
      </c>
      <c r="AH12" s="41" t="s">
        <v>24</v>
      </c>
      <c r="AI12" s="98">
        <v>25</v>
      </c>
      <c r="AJ12" s="99">
        <v>21</v>
      </c>
      <c r="AK12" s="101">
        <v>0.49922629528840512</v>
      </c>
      <c r="AM12" s="84">
        <f t="shared" si="8"/>
        <v>25</v>
      </c>
      <c r="AN12" s="84">
        <f t="shared" si="12"/>
        <v>25</v>
      </c>
      <c r="AO12" s="84">
        <f t="shared" si="10"/>
        <v>2018</v>
      </c>
      <c r="AP12" s="84">
        <f t="shared" si="9"/>
        <v>2043</v>
      </c>
      <c r="AQ12" s="84">
        <f t="shared" si="9"/>
        <v>2068</v>
      </c>
      <c r="AR12" s="84">
        <f t="shared" si="9"/>
        <v>2093</v>
      </c>
      <c r="AS12" s="84">
        <f t="shared" si="9"/>
        <v>2118</v>
      </c>
      <c r="AT12" s="3">
        <f t="shared" si="11"/>
        <v>0</v>
      </c>
    </row>
    <row r="13" spans="1:46" ht="20.100000000000001" customHeight="1">
      <c r="A13">
        <v>8</v>
      </c>
      <c r="B13" s="55">
        <v>120</v>
      </c>
      <c r="C13" s="42" t="str">
        <f t="shared" si="2"/>
        <v>トイレ</v>
      </c>
      <c r="D13" s="38" t="str">
        <f t="shared" si="3"/>
        <v>改修</v>
      </c>
      <c r="E13" s="82">
        <f t="shared" si="4"/>
        <v>50</v>
      </c>
      <c r="F13" s="82">
        <f t="shared" si="5"/>
        <v>29</v>
      </c>
      <c r="G13" s="36"/>
      <c r="H13" s="91">
        <f t="shared" si="6"/>
        <v>0</v>
      </c>
      <c r="I13" s="91" t="str">
        <f t="shared" si="6"/>
        <v/>
      </c>
      <c r="J13" s="91" t="str">
        <f t="shared" si="6"/>
        <v/>
      </c>
      <c r="K13" s="91" t="str">
        <f t="shared" si="6"/>
        <v/>
      </c>
      <c r="L13" s="91" t="str">
        <f t="shared" si="6"/>
        <v/>
      </c>
      <c r="M13" s="91" t="str">
        <f t="shared" si="6"/>
        <v/>
      </c>
      <c r="N13" s="91" t="str">
        <f t="shared" si="6"/>
        <v/>
      </c>
      <c r="O13" s="91" t="str">
        <f t="shared" si="6"/>
        <v/>
      </c>
      <c r="P13" s="91" t="str">
        <f t="shared" si="6"/>
        <v/>
      </c>
      <c r="Q13" s="91" t="str">
        <f t="shared" si="6"/>
        <v/>
      </c>
      <c r="R13" s="92" t="str">
        <f t="shared" si="7"/>
        <v/>
      </c>
      <c r="S13" s="91" t="str">
        <f t="shared" si="7"/>
        <v/>
      </c>
      <c r="T13" s="91" t="str">
        <f t="shared" si="7"/>
        <v/>
      </c>
      <c r="U13" s="91" t="str">
        <f t="shared" si="7"/>
        <v/>
      </c>
      <c r="V13" s="91" t="str">
        <f t="shared" si="7"/>
        <v/>
      </c>
      <c r="W13" s="91" t="str">
        <f t="shared" si="7"/>
        <v/>
      </c>
      <c r="X13" s="91" t="str">
        <f t="shared" si="7"/>
        <v/>
      </c>
      <c r="Y13" s="91" t="str">
        <f t="shared" si="7"/>
        <v/>
      </c>
      <c r="Z13" s="91" t="str">
        <f t="shared" si="7"/>
        <v/>
      </c>
      <c r="AA13" s="93" t="str">
        <f t="shared" si="7"/>
        <v/>
      </c>
      <c r="AB13" s="11"/>
      <c r="AC13" s="73"/>
      <c r="AD13"/>
      <c r="AE13" s="156"/>
      <c r="AF13" s="49">
        <v>108</v>
      </c>
      <c r="AG13" s="53" t="s">
        <v>25</v>
      </c>
      <c r="AH13" s="41" t="s">
        <v>20</v>
      </c>
      <c r="AI13" s="98">
        <v>40</v>
      </c>
      <c r="AJ13" s="82">
        <v>22</v>
      </c>
      <c r="AK13" s="101">
        <v>3.0503455083909179</v>
      </c>
      <c r="AM13" s="84">
        <f t="shared" si="8"/>
        <v>29</v>
      </c>
      <c r="AN13" s="84">
        <f t="shared" si="12"/>
        <v>29</v>
      </c>
      <c r="AO13" s="84">
        <f t="shared" si="10"/>
        <v>2018</v>
      </c>
      <c r="AP13" s="84">
        <f t="shared" si="9"/>
        <v>2047</v>
      </c>
      <c r="AQ13" s="84">
        <f t="shared" si="9"/>
        <v>2076</v>
      </c>
      <c r="AR13" s="84">
        <f t="shared" si="9"/>
        <v>2105</v>
      </c>
      <c r="AS13" s="84">
        <f t="shared" si="9"/>
        <v>2134</v>
      </c>
      <c r="AT13" s="3">
        <f t="shared" si="11"/>
        <v>0</v>
      </c>
    </row>
    <row r="14" spans="1:46" ht="20.100000000000001" customHeight="1">
      <c r="A14">
        <v>9</v>
      </c>
      <c r="B14" s="55">
        <v>201</v>
      </c>
      <c r="C14" s="42" t="str">
        <f t="shared" si="2"/>
        <v>受変電設備（変圧器）</v>
      </c>
      <c r="D14" s="38" t="str">
        <f t="shared" si="3"/>
        <v>取替</v>
      </c>
      <c r="E14" s="82">
        <f t="shared" si="4"/>
        <v>30</v>
      </c>
      <c r="F14" s="82">
        <f t="shared" si="5"/>
        <v>25</v>
      </c>
      <c r="G14" s="36"/>
      <c r="H14" s="91">
        <f t="shared" si="6"/>
        <v>0</v>
      </c>
      <c r="I14" s="91" t="str">
        <f t="shared" si="6"/>
        <v/>
      </c>
      <c r="J14" s="91" t="str">
        <f t="shared" si="6"/>
        <v/>
      </c>
      <c r="K14" s="91" t="str">
        <f t="shared" si="6"/>
        <v/>
      </c>
      <c r="L14" s="91" t="str">
        <f t="shared" si="6"/>
        <v/>
      </c>
      <c r="M14" s="91" t="str">
        <f t="shared" si="6"/>
        <v/>
      </c>
      <c r="N14" s="91" t="str">
        <f t="shared" si="6"/>
        <v/>
      </c>
      <c r="O14" s="91" t="str">
        <f t="shared" si="6"/>
        <v/>
      </c>
      <c r="P14" s="91" t="str">
        <f t="shared" si="6"/>
        <v/>
      </c>
      <c r="Q14" s="91" t="str">
        <f t="shared" si="6"/>
        <v/>
      </c>
      <c r="R14" s="92" t="str">
        <f t="shared" si="7"/>
        <v/>
      </c>
      <c r="S14" s="91" t="str">
        <f t="shared" si="7"/>
        <v/>
      </c>
      <c r="T14" s="91" t="str">
        <f t="shared" si="7"/>
        <v/>
      </c>
      <c r="U14" s="91" t="str">
        <f t="shared" si="7"/>
        <v/>
      </c>
      <c r="V14" s="91" t="str">
        <f t="shared" si="7"/>
        <v/>
      </c>
      <c r="W14" s="91" t="str">
        <f t="shared" si="7"/>
        <v/>
      </c>
      <c r="X14" s="91" t="str">
        <f t="shared" si="7"/>
        <v/>
      </c>
      <c r="Y14" s="91" t="str">
        <f t="shared" si="7"/>
        <v/>
      </c>
      <c r="Z14" s="91" t="str">
        <f t="shared" si="7"/>
        <v/>
      </c>
      <c r="AA14" s="93" t="str">
        <f t="shared" si="7"/>
        <v/>
      </c>
      <c r="AB14" s="11"/>
      <c r="AC14" s="73"/>
      <c r="AD14"/>
      <c r="AE14" s="156"/>
      <c r="AF14" s="49">
        <v>109</v>
      </c>
      <c r="AG14" s="53" t="s">
        <v>26</v>
      </c>
      <c r="AH14" s="41" t="s">
        <v>22</v>
      </c>
      <c r="AI14" s="98">
        <v>12</v>
      </c>
      <c r="AJ14" s="82">
        <v>22</v>
      </c>
      <c r="AK14" s="101">
        <v>2.5525708034520482</v>
      </c>
      <c r="AM14" s="84">
        <f t="shared" si="8"/>
        <v>25</v>
      </c>
      <c r="AN14" s="84">
        <f t="shared" si="12"/>
        <v>25</v>
      </c>
      <c r="AO14" s="84">
        <f t="shared" si="10"/>
        <v>2018</v>
      </c>
      <c r="AP14" s="84">
        <f t="shared" si="9"/>
        <v>2043</v>
      </c>
      <c r="AQ14" s="84">
        <f t="shared" si="9"/>
        <v>2068</v>
      </c>
      <c r="AR14" s="84">
        <f t="shared" si="9"/>
        <v>2093</v>
      </c>
      <c r="AS14" s="84">
        <f t="shared" si="9"/>
        <v>2118</v>
      </c>
      <c r="AT14" s="3">
        <f t="shared" si="11"/>
        <v>0</v>
      </c>
    </row>
    <row r="15" spans="1:46" ht="20.100000000000001" customHeight="1">
      <c r="A15">
        <v>10</v>
      </c>
      <c r="B15" s="55">
        <v>204</v>
      </c>
      <c r="C15" s="42" t="str">
        <f t="shared" si="2"/>
        <v>照明器具（共用部）</v>
      </c>
      <c r="D15" s="38" t="str">
        <f t="shared" si="3"/>
        <v>取替</v>
      </c>
      <c r="E15" s="82">
        <f t="shared" si="4"/>
        <v>30</v>
      </c>
      <c r="F15" s="82">
        <f t="shared" si="5"/>
        <v>23</v>
      </c>
      <c r="G15" s="36"/>
      <c r="H15" s="91">
        <f t="shared" si="6"/>
        <v>0</v>
      </c>
      <c r="I15" s="91" t="str">
        <f t="shared" si="6"/>
        <v/>
      </c>
      <c r="J15" s="91" t="str">
        <f t="shared" si="6"/>
        <v/>
      </c>
      <c r="K15" s="91" t="str">
        <f t="shared" si="6"/>
        <v/>
      </c>
      <c r="L15" s="91" t="str">
        <f t="shared" si="6"/>
        <v/>
      </c>
      <c r="M15" s="91" t="str">
        <f t="shared" si="6"/>
        <v/>
      </c>
      <c r="N15" s="91" t="str">
        <f t="shared" si="6"/>
        <v/>
      </c>
      <c r="O15" s="91" t="str">
        <f t="shared" si="6"/>
        <v/>
      </c>
      <c r="P15" s="91" t="str">
        <f t="shared" si="6"/>
        <v/>
      </c>
      <c r="Q15" s="91" t="str">
        <f t="shared" si="6"/>
        <v/>
      </c>
      <c r="R15" s="92" t="str">
        <f t="shared" si="7"/>
        <v/>
      </c>
      <c r="S15" s="91" t="str">
        <f t="shared" si="7"/>
        <v/>
      </c>
      <c r="T15" s="91" t="str">
        <f t="shared" si="7"/>
        <v/>
      </c>
      <c r="U15" s="91" t="str">
        <f t="shared" si="7"/>
        <v/>
      </c>
      <c r="V15" s="91" t="str">
        <f t="shared" si="7"/>
        <v/>
      </c>
      <c r="W15" s="91" t="str">
        <f t="shared" si="7"/>
        <v/>
      </c>
      <c r="X15" s="91" t="str">
        <f t="shared" si="7"/>
        <v/>
      </c>
      <c r="Y15" s="91" t="str">
        <f t="shared" si="7"/>
        <v/>
      </c>
      <c r="Z15" s="91" t="str">
        <f t="shared" si="7"/>
        <v/>
      </c>
      <c r="AA15" s="93" t="str">
        <f t="shared" si="7"/>
        <v/>
      </c>
      <c r="AB15" s="11"/>
      <c r="AC15" s="73"/>
      <c r="AD15"/>
      <c r="AE15" s="156"/>
      <c r="AF15" s="49">
        <v>110</v>
      </c>
      <c r="AG15" s="53" t="s">
        <v>27</v>
      </c>
      <c r="AH15" s="41" t="s">
        <v>24</v>
      </c>
      <c r="AI15" s="98">
        <v>6</v>
      </c>
      <c r="AJ15" s="82">
        <v>20</v>
      </c>
      <c r="AK15" s="101">
        <v>0.57929581703280164</v>
      </c>
      <c r="AM15" s="84">
        <f t="shared" si="8"/>
        <v>23</v>
      </c>
      <c r="AN15" s="84">
        <f t="shared" si="12"/>
        <v>23</v>
      </c>
      <c r="AO15" s="84">
        <f t="shared" si="10"/>
        <v>2018</v>
      </c>
      <c r="AP15" s="84">
        <f t="shared" si="9"/>
        <v>2041</v>
      </c>
      <c r="AQ15" s="84">
        <f t="shared" si="9"/>
        <v>2064</v>
      </c>
      <c r="AR15" s="84">
        <f t="shared" si="9"/>
        <v>2087</v>
      </c>
      <c r="AS15" s="84">
        <f t="shared" si="9"/>
        <v>2110</v>
      </c>
      <c r="AT15" s="3">
        <f t="shared" si="11"/>
        <v>0</v>
      </c>
    </row>
    <row r="16" spans="1:46" ht="20.100000000000001" customHeight="1">
      <c r="A16">
        <v>11</v>
      </c>
      <c r="B16" s="55">
        <v>215</v>
      </c>
      <c r="C16" s="42" t="str">
        <f t="shared" si="2"/>
        <v>エレベーター設備</v>
      </c>
      <c r="D16" s="38" t="str">
        <f t="shared" si="3"/>
        <v>取替</v>
      </c>
      <c r="E16" s="82">
        <f t="shared" si="4"/>
        <v>25</v>
      </c>
      <c r="F16" s="82">
        <f t="shared" si="5"/>
        <v>32</v>
      </c>
      <c r="G16" s="36"/>
      <c r="H16" s="91">
        <f t="shared" si="6"/>
        <v>0</v>
      </c>
      <c r="I16" s="91" t="str">
        <f t="shared" si="6"/>
        <v/>
      </c>
      <c r="J16" s="91" t="str">
        <f t="shared" si="6"/>
        <v/>
      </c>
      <c r="K16" s="91" t="str">
        <f t="shared" si="6"/>
        <v/>
      </c>
      <c r="L16" s="91" t="str">
        <f t="shared" si="6"/>
        <v/>
      </c>
      <c r="M16" s="91" t="str">
        <f t="shared" si="6"/>
        <v/>
      </c>
      <c r="N16" s="91" t="str">
        <f t="shared" si="6"/>
        <v/>
      </c>
      <c r="O16" s="91" t="str">
        <f t="shared" si="6"/>
        <v/>
      </c>
      <c r="P16" s="91" t="str">
        <f t="shared" si="6"/>
        <v/>
      </c>
      <c r="Q16" s="91" t="str">
        <f t="shared" si="6"/>
        <v/>
      </c>
      <c r="R16" s="92" t="str">
        <f t="shared" si="7"/>
        <v/>
      </c>
      <c r="S16" s="91" t="str">
        <f t="shared" si="7"/>
        <v/>
      </c>
      <c r="T16" s="91" t="str">
        <f t="shared" si="7"/>
        <v/>
      </c>
      <c r="U16" s="91" t="str">
        <f t="shared" si="7"/>
        <v/>
      </c>
      <c r="V16" s="91" t="str">
        <f t="shared" si="7"/>
        <v/>
      </c>
      <c r="W16" s="91" t="str">
        <f t="shared" si="7"/>
        <v/>
      </c>
      <c r="X16" s="91" t="str">
        <f t="shared" si="7"/>
        <v/>
      </c>
      <c r="Y16" s="91" t="str">
        <f t="shared" si="7"/>
        <v/>
      </c>
      <c r="Z16" s="91" t="str">
        <f t="shared" si="7"/>
        <v/>
      </c>
      <c r="AA16" s="93" t="str">
        <f t="shared" si="7"/>
        <v/>
      </c>
      <c r="AB16" s="11"/>
      <c r="AC16" s="73"/>
      <c r="AD16"/>
      <c r="AE16" s="156"/>
      <c r="AF16" s="49">
        <v>111</v>
      </c>
      <c r="AG16" s="53" t="s">
        <v>28</v>
      </c>
      <c r="AH16" s="41" t="s">
        <v>24</v>
      </c>
      <c r="AI16" s="98">
        <v>12</v>
      </c>
      <c r="AJ16" s="82">
        <v>22</v>
      </c>
      <c r="AK16" s="101">
        <v>0.50595535982384143</v>
      </c>
      <c r="AM16" s="84">
        <f t="shared" si="8"/>
        <v>32</v>
      </c>
      <c r="AN16" s="84">
        <f t="shared" si="12"/>
        <v>32</v>
      </c>
      <c r="AO16" s="84">
        <f t="shared" si="10"/>
        <v>2018</v>
      </c>
      <c r="AP16" s="84">
        <f t="shared" si="9"/>
        <v>2050</v>
      </c>
      <c r="AQ16" s="84">
        <f t="shared" si="9"/>
        <v>2082</v>
      </c>
      <c r="AR16" s="84">
        <f t="shared" si="9"/>
        <v>2114</v>
      </c>
      <c r="AS16" s="84">
        <f t="shared" si="9"/>
        <v>2146</v>
      </c>
      <c r="AT16" s="3">
        <f t="shared" si="11"/>
        <v>0</v>
      </c>
    </row>
    <row r="17" spans="1:46" ht="20.100000000000001" customHeight="1">
      <c r="A17">
        <v>12</v>
      </c>
      <c r="B17" s="55">
        <v>307</v>
      </c>
      <c r="C17" s="42" t="str">
        <f t="shared" si="2"/>
        <v>パッケージ（個別含む）</v>
      </c>
      <c r="D17" s="38" t="str">
        <f t="shared" si="3"/>
        <v>取替</v>
      </c>
      <c r="E17" s="82">
        <f t="shared" si="4"/>
        <v>15</v>
      </c>
      <c r="F17" s="82">
        <f t="shared" si="5"/>
        <v>23</v>
      </c>
      <c r="G17" s="36"/>
      <c r="H17" s="91">
        <f t="shared" si="6"/>
        <v>0</v>
      </c>
      <c r="I17" s="91" t="str">
        <f t="shared" si="6"/>
        <v/>
      </c>
      <c r="J17" s="91" t="str">
        <f t="shared" si="6"/>
        <v/>
      </c>
      <c r="K17" s="91" t="str">
        <f t="shared" si="6"/>
        <v/>
      </c>
      <c r="L17" s="91" t="str">
        <f t="shared" si="6"/>
        <v/>
      </c>
      <c r="M17" s="91" t="str">
        <f t="shared" si="6"/>
        <v/>
      </c>
      <c r="N17" s="91" t="str">
        <f t="shared" si="6"/>
        <v/>
      </c>
      <c r="O17" s="91" t="str">
        <f t="shared" si="6"/>
        <v/>
      </c>
      <c r="P17" s="91" t="str">
        <f t="shared" si="6"/>
        <v/>
      </c>
      <c r="Q17" s="91" t="str">
        <f t="shared" si="6"/>
        <v/>
      </c>
      <c r="R17" s="92" t="str">
        <f t="shared" si="7"/>
        <v/>
      </c>
      <c r="S17" s="91" t="str">
        <f t="shared" si="7"/>
        <v/>
      </c>
      <c r="T17" s="91" t="str">
        <f t="shared" si="7"/>
        <v/>
      </c>
      <c r="U17" s="91" t="str">
        <f t="shared" si="7"/>
        <v/>
      </c>
      <c r="V17" s="91" t="str">
        <f t="shared" si="7"/>
        <v/>
      </c>
      <c r="W17" s="91" t="str">
        <f t="shared" si="7"/>
        <v/>
      </c>
      <c r="X17" s="91" t="str">
        <f t="shared" si="7"/>
        <v/>
      </c>
      <c r="Y17" s="91" t="str">
        <f t="shared" si="7"/>
        <v/>
      </c>
      <c r="Z17" s="91" t="str">
        <f t="shared" si="7"/>
        <v/>
      </c>
      <c r="AA17" s="93" t="str">
        <f t="shared" si="7"/>
        <v/>
      </c>
      <c r="AB17" s="11"/>
      <c r="AC17" s="73"/>
      <c r="AD17"/>
      <c r="AE17" s="156"/>
      <c r="AF17" s="49">
        <v>112</v>
      </c>
      <c r="AG17" s="53" t="s">
        <v>29</v>
      </c>
      <c r="AH17" s="41" t="s">
        <v>24</v>
      </c>
      <c r="AI17" s="98">
        <v>12</v>
      </c>
      <c r="AJ17" s="82">
        <v>25</v>
      </c>
      <c r="AK17" s="101">
        <v>0.18413214189006227</v>
      </c>
      <c r="AM17" s="84">
        <f t="shared" si="8"/>
        <v>23</v>
      </c>
      <c r="AN17" s="84">
        <f t="shared" si="12"/>
        <v>23</v>
      </c>
      <c r="AO17" s="84">
        <f t="shared" si="10"/>
        <v>2018</v>
      </c>
      <c r="AP17" s="84">
        <f t="shared" si="9"/>
        <v>2041</v>
      </c>
      <c r="AQ17" s="84">
        <f t="shared" si="9"/>
        <v>2064</v>
      </c>
      <c r="AR17" s="84">
        <f t="shared" si="9"/>
        <v>2087</v>
      </c>
      <c r="AS17" s="84">
        <f t="shared" si="9"/>
        <v>2110</v>
      </c>
      <c r="AT17" s="3">
        <f t="shared" si="11"/>
        <v>0</v>
      </c>
    </row>
    <row r="18" spans="1:46" ht="20.100000000000001" customHeight="1">
      <c r="A18">
        <v>13</v>
      </c>
      <c r="B18" s="55">
        <v>309</v>
      </c>
      <c r="C18" s="42" t="str">
        <f t="shared" si="2"/>
        <v>全熱交換器</v>
      </c>
      <c r="D18" s="38" t="str">
        <f t="shared" si="3"/>
        <v>取替</v>
      </c>
      <c r="E18" s="82">
        <f t="shared" si="4"/>
        <v>15</v>
      </c>
      <c r="F18" s="82">
        <f t="shared" si="5"/>
        <v>30</v>
      </c>
      <c r="G18" s="36"/>
      <c r="H18" s="91">
        <f t="shared" si="6"/>
        <v>0</v>
      </c>
      <c r="I18" s="91" t="str">
        <f t="shared" si="6"/>
        <v/>
      </c>
      <c r="J18" s="91" t="str">
        <f t="shared" si="6"/>
        <v/>
      </c>
      <c r="K18" s="91" t="str">
        <f t="shared" si="6"/>
        <v/>
      </c>
      <c r="L18" s="91" t="str">
        <f t="shared" si="6"/>
        <v/>
      </c>
      <c r="M18" s="91" t="str">
        <f t="shared" si="6"/>
        <v/>
      </c>
      <c r="N18" s="91" t="str">
        <f t="shared" si="6"/>
        <v/>
      </c>
      <c r="O18" s="91" t="str">
        <f t="shared" si="6"/>
        <v/>
      </c>
      <c r="P18" s="91" t="str">
        <f t="shared" si="6"/>
        <v/>
      </c>
      <c r="Q18" s="91" t="str">
        <f t="shared" si="6"/>
        <v/>
      </c>
      <c r="R18" s="92" t="str">
        <f t="shared" si="7"/>
        <v/>
      </c>
      <c r="S18" s="91" t="str">
        <f t="shared" si="7"/>
        <v/>
      </c>
      <c r="T18" s="91" t="str">
        <f t="shared" si="7"/>
        <v/>
      </c>
      <c r="U18" s="91" t="str">
        <f t="shared" si="7"/>
        <v/>
      </c>
      <c r="V18" s="91" t="str">
        <f t="shared" si="7"/>
        <v/>
      </c>
      <c r="W18" s="91" t="str">
        <f t="shared" si="7"/>
        <v/>
      </c>
      <c r="X18" s="91" t="str">
        <f t="shared" si="7"/>
        <v/>
      </c>
      <c r="Y18" s="91" t="str">
        <f t="shared" si="7"/>
        <v/>
      </c>
      <c r="Z18" s="91" t="str">
        <f t="shared" si="7"/>
        <v/>
      </c>
      <c r="AA18" s="93" t="str">
        <f t="shared" si="7"/>
        <v/>
      </c>
      <c r="AB18" s="11"/>
      <c r="AC18" s="73"/>
      <c r="AD18"/>
      <c r="AE18" s="156"/>
      <c r="AF18" s="49">
        <v>113</v>
      </c>
      <c r="AG18" s="53" t="s">
        <v>30</v>
      </c>
      <c r="AH18" s="41" t="s">
        <v>22</v>
      </c>
      <c r="AI18" s="98">
        <v>35</v>
      </c>
      <c r="AJ18" s="82">
        <v>21</v>
      </c>
      <c r="AK18" s="101">
        <v>0.49994552843022005</v>
      </c>
      <c r="AM18" s="84">
        <f t="shared" si="8"/>
        <v>30</v>
      </c>
      <c r="AN18" s="84">
        <f t="shared" si="12"/>
        <v>30</v>
      </c>
      <c r="AO18" s="84">
        <f t="shared" si="10"/>
        <v>2018</v>
      </c>
      <c r="AP18" s="84">
        <f t="shared" si="9"/>
        <v>2048</v>
      </c>
      <c r="AQ18" s="84">
        <f t="shared" si="9"/>
        <v>2078</v>
      </c>
      <c r="AR18" s="84">
        <f t="shared" si="9"/>
        <v>2108</v>
      </c>
      <c r="AS18" s="84">
        <f t="shared" si="9"/>
        <v>2138</v>
      </c>
      <c r="AT18" s="3">
        <f t="shared" si="11"/>
        <v>0</v>
      </c>
    </row>
    <row r="19" spans="1:46" ht="20.100000000000001" customHeight="1">
      <c r="A19">
        <v>14</v>
      </c>
      <c r="B19" s="55">
        <v>311</v>
      </c>
      <c r="C19" s="42" t="str">
        <f t="shared" si="2"/>
        <v>送風機</v>
      </c>
      <c r="D19" s="38" t="str">
        <f t="shared" si="3"/>
        <v>取替</v>
      </c>
      <c r="E19" s="82">
        <f t="shared" si="4"/>
        <v>20</v>
      </c>
      <c r="F19" s="82">
        <f t="shared" si="5"/>
        <v>28</v>
      </c>
      <c r="G19" s="36"/>
      <c r="H19" s="91">
        <f t="shared" si="6"/>
        <v>0</v>
      </c>
      <c r="I19" s="91" t="str">
        <f t="shared" si="6"/>
        <v/>
      </c>
      <c r="J19" s="91" t="str">
        <f t="shared" si="6"/>
        <v/>
      </c>
      <c r="K19" s="91" t="str">
        <f t="shared" si="6"/>
        <v/>
      </c>
      <c r="L19" s="91" t="str">
        <f t="shared" si="6"/>
        <v/>
      </c>
      <c r="M19" s="91" t="str">
        <f t="shared" si="6"/>
        <v/>
      </c>
      <c r="N19" s="91" t="str">
        <f t="shared" si="6"/>
        <v/>
      </c>
      <c r="O19" s="91" t="str">
        <f t="shared" si="6"/>
        <v/>
      </c>
      <c r="P19" s="91" t="str">
        <f t="shared" si="6"/>
        <v/>
      </c>
      <c r="Q19" s="91" t="str">
        <f t="shared" si="6"/>
        <v/>
      </c>
      <c r="R19" s="92" t="str">
        <f t="shared" si="7"/>
        <v/>
      </c>
      <c r="S19" s="91" t="str">
        <f t="shared" si="7"/>
        <v/>
      </c>
      <c r="T19" s="91" t="str">
        <f t="shared" si="7"/>
        <v/>
      </c>
      <c r="U19" s="91" t="str">
        <f t="shared" si="7"/>
        <v/>
      </c>
      <c r="V19" s="91" t="str">
        <f t="shared" si="7"/>
        <v/>
      </c>
      <c r="W19" s="91" t="str">
        <f t="shared" si="7"/>
        <v/>
      </c>
      <c r="X19" s="91" t="str">
        <f t="shared" si="7"/>
        <v/>
      </c>
      <c r="Y19" s="91" t="str">
        <f t="shared" si="7"/>
        <v/>
      </c>
      <c r="Z19" s="91" t="str">
        <f t="shared" si="7"/>
        <v/>
      </c>
      <c r="AA19" s="93" t="str">
        <f t="shared" si="7"/>
        <v/>
      </c>
      <c r="AB19" s="11"/>
      <c r="AC19" s="73"/>
      <c r="AD19"/>
      <c r="AE19" s="156"/>
      <c r="AF19" s="49">
        <v>114</v>
      </c>
      <c r="AG19" s="53" t="s">
        <v>31</v>
      </c>
      <c r="AH19" s="41" t="s">
        <v>22</v>
      </c>
      <c r="AI19" s="98">
        <v>30</v>
      </c>
      <c r="AJ19" s="82">
        <v>20</v>
      </c>
      <c r="AK19" s="101">
        <v>0.69130768464652492</v>
      </c>
      <c r="AM19" s="84">
        <f t="shared" si="8"/>
        <v>28</v>
      </c>
      <c r="AN19" s="84">
        <f t="shared" si="12"/>
        <v>28</v>
      </c>
      <c r="AO19" s="84">
        <f t="shared" si="10"/>
        <v>2018</v>
      </c>
      <c r="AP19" s="84">
        <f t="shared" si="9"/>
        <v>2046</v>
      </c>
      <c r="AQ19" s="84">
        <f t="shared" si="9"/>
        <v>2074</v>
      </c>
      <c r="AR19" s="84">
        <f t="shared" si="9"/>
        <v>2102</v>
      </c>
      <c r="AS19" s="84">
        <f t="shared" si="9"/>
        <v>2130</v>
      </c>
      <c r="AT19" s="3">
        <f t="shared" si="11"/>
        <v>0</v>
      </c>
    </row>
    <row r="20" spans="1:46" ht="20.100000000000001" customHeight="1">
      <c r="A20">
        <v>15</v>
      </c>
      <c r="B20" s="55">
        <v>314</v>
      </c>
      <c r="C20" s="42" t="str">
        <f t="shared" si="2"/>
        <v>揚水ポンプ</v>
      </c>
      <c r="D20" s="38" t="str">
        <f t="shared" si="3"/>
        <v>取替</v>
      </c>
      <c r="E20" s="82">
        <f t="shared" si="4"/>
        <v>15</v>
      </c>
      <c r="F20" s="82">
        <f t="shared" si="5"/>
        <v>24</v>
      </c>
      <c r="G20" s="36"/>
      <c r="H20" s="91">
        <f t="shared" si="6"/>
        <v>0</v>
      </c>
      <c r="I20" s="91" t="str">
        <f t="shared" si="6"/>
        <v/>
      </c>
      <c r="J20" s="91" t="str">
        <f t="shared" si="6"/>
        <v/>
      </c>
      <c r="K20" s="91" t="str">
        <f t="shared" si="6"/>
        <v/>
      </c>
      <c r="L20" s="91" t="str">
        <f t="shared" si="6"/>
        <v/>
      </c>
      <c r="M20" s="91" t="str">
        <f t="shared" si="6"/>
        <v/>
      </c>
      <c r="N20" s="91" t="str">
        <f t="shared" si="6"/>
        <v/>
      </c>
      <c r="O20" s="91" t="str">
        <f t="shared" si="6"/>
        <v/>
      </c>
      <c r="P20" s="91" t="str">
        <f t="shared" si="6"/>
        <v/>
      </c>
      <c r="Q20" s="91" t="str">
        <f t="shared" si="6"/>
        <v/>
      </c>
      <c r="R20" s="92" t="str">
        <f t="shared" si="7"/>
        <v/>
      </c>
      <c r="S20" s="91" t="str">
        <f t="shared" si="7"/>
        <v/>
      </c>
      <c r="T20" s="91" t="str">
        <f t="shared" si="7"/>
        <v/>
      </c>
      <c r="U20" s="91" t="str">
        <f t="shared" si="7"/>
        <v/>
      </c>
      <c r="V20" s="91" t="str">
        <f t="shared" si="7"/>
        <v/>
      </c>
      <c r="W20" s="91" t="str">
        <f t="shared" si="7"/>
        <v/>
      </c>
      <c r="X20" s="91" t="str">
        <f t="shared" si="7"/>
        <v/>
      </c>
      <c r="Y20" s="91" t="str">
        <f t="shared" si="7"/>
        <v/>
      </c>
      <c r="Z20" s="91" t="str">
        <f t="shared" si="7"/>
        <v/>
      </c>
      <c r="AA20" s="93" t="str">
        <f t="shared" si="7"/>
        <v/>
      </c>
      <c r="AB20" s="11"/>
      <c r="AC20" s="73"/>
      <c r="AD20"/>
      <c r="AE20" s="156"/>
      <c r="AF20" s="49">
        <v>115</v>
      </c>
      <c r="AG20" s="53" t="s">
        <v>32</v>
      </c>
      <c r="AH20" s="41" t="s">
        <v>22</v>
      </c>
      <c r="AI20" s="98">
        <v>25</v>
      </c>
      <c r="AJ20" s="82">
        <v>29</v>
      </c>
      <c r="AK20" s="101">
        <v>0.22075055187637968</v>
      </c>
      <c r="AM20" s="84">
        <f t="shared" si="8"/>
        <v>24</v>
      </c>
      <c r="AN20" s="84">
        <f t="shared" si="12"/>
        <v>24</v>
      </c>
      <c r="AO20" s="84">
        <f t="shared" si="10"/>
        <v>2018</v>
      </c>
      <c r="AP20" s="84">
        <f t="shared" si="9"/>
        <v>2042</v>
      </c>
      <c r="AQ20" s="84">
        <f t="shared" si="9"/>
        <v>2066</v>
      </c>
      <c r="AR20" s="84">
        <f t="shared" si="9"/>
        <v>2090</v>
      </c>
      <c r="AS20" s="84">
        <f t="shared" si="9"/>
        <v>2114</v>
      </c>
      <c r="AT20" s="3">
        <f t="shared" si="11"/>
        <v>0</v>
      </c>
    </row>
    <row r="21" spans="1:46" ht="20.100000000000001" customHeight="1">
      <c r="A21">
        <v>16</v>
      </c>
      <c r="B21" s="55">
        <v>317</v>
      </c>
      <c r="C21" s="42" t="str">
        <f t="shared" si="2"/>
        <v>汚水ポンプ</v>
      </c>
      <c r="D21" s="38" t="str">
        <f t="shared" si="3"/>
        <v>取替</v>
      </c>
      <c r="E21" s="82">
        <f t="shared" si="4"/>
        <v>15</v>
      </c>
      <c r="F21" s="82">
        <f t="shared" si="5"/>
        <v>21</v>
      </c>
      <c r="G21" s="36"/>
      <c r="H21" s="91">
        <f t="shared" si="6"/>
        <v>0</v>
      </c>
      <c r="I21" s="91" t="str">
        <f t="shared" si="6"/>
        <v/>
      </c>
      <c r="J21" s="91" t="str">
        <f t="shared" si="6"/>
        <v/>
      </c>
      <c r="K21" s="91" t="str">
        <f t="shared" si="6"/>
        <v/>
      </c>
      <c r="L21" s="91" t="str">
        <f t="shared" si="6"/>
        <v/>
      </c>
      <c r="M21" s="91" t="str">
        <f t="shared" si="6"/>
        <v/>
      </c>
      <c r="N21" s="91" t="str">
        <f t="shared" si="6"/>
        <v/>
      </c>
      <c r="O21" s="91" t="str">
        <f t="shared" si="6"/>
        <v/>
      </c>
      <c r="P21" s="91" t="str">
        <f t="shared" si="6"/>
        <v/>
      </c>
      <c r="Q21" s="91" t="str">
        <f t="shared" si="6"/>
        <v/>
      </c>
      <c r="R21" s="92" t="str">
        <f t="shared" si="7"/>
        <v/>
      </c>
      <c r="S21" s="91" t="str">
        <f t="shared" si="7"/>
        <v/>
      </c>
      <c r="T21" s="91" t="str">
        <f t="shared" si="7"/>
        <v/>
      </c>
      <c r="U21" s="91" t="str">
        <f t="shared" si="7"/>
        <v/>
      </c>
      <c r="V21" s="91" t="str">
        <f t="shared" si="7"/>
        <v/>
      </c>
      <c r="W21" s="91" t="str">
        <f t="shared" si="7"/>
        <v/>
      </c>
      <c r="X21" s="91" t="str">
        <f t="shared" si="7"/>
        <v/>
      </c>
      <c r="Y21" s="91" t="str">
        <f t="shared" si="7"/>
        <v/>
      </c>
      <c r="Z21" s="91" t="str">
        <f t="shared" si="7"/>
        <v/>
      </c>
      <c r="AA21" s="93" t="str">
        <f t="shared" si="7"/>
        <v/>
      </c>
      <c r="AB21" s="11"/>
      <c r="AC21" s="73"/>
      <c r="AD21"/>
      <c r="AE21" s="156"/>
      <c r="AF21" s="49">
        <v>116</v>
      </c>
      <c r="AG21" s="53" t="s">
        <v>33</v>
      </c>
      <c r="AH21" s="41" t="s">
        <v>34</v>
      </c>
      <c r="AI21" s="98">
        <v>50</v>
      </c>
      <c r="AJ21" s="82">
        <v>26</v>
      </c>
      <c r="AK21" s="101">
        <v>1.1961552153791384</v>
      </c>
      <c r="AM21" s="84">
        <f t="shared" si="8"/>
        <v>21</v>
      </c>
      <c r="AN21" s="84">
        <f t="shared" si="12"/>
        <v>21</v>
      </c>
      <c r="AO21" s="84">
        <f t="shared" si="10"/>
        <v>2018</v>
      </c>
      <c r="AP21" s="84">
        <f t="shared" si="9"/>
        <v>2039</v>
      </c>
      <c r="AQ21" s="84">
        <f t="shared" si="9"/>
        <v>2060</v>
      </c>
      <c r="AR21" s="84">
        <f t="shared" si="9"/>
        <v>2081</v>
      </c>
      <c r="AS21" s="84">
        <f t="shared" si="9"/>
        <v>2102</v>
      </c>
      <c r="AT21" s="3">
        <f t="shared" si="11"/>
        <v>0</v>
      </c>
    </row>
    <row r="22" spans="1:46" ht="20.100000000000001" customHeight="1">
      <c r="A22">
        <v>17</v>
      </c>
      <c r="B22" s="55">
        <v>318</v>
      </c>
      <c r="C22" s="42" t="str">
        <f t="shared" si="2"/>
        <v>雑排水ポンプ</v>
      </c>
      <c r="D22" s="38" t="str">
        <f t="shared" si="3"/>
        <v>取替</v>
      </c>
      <c r="E22" s="82">
        <f t="shared" si="4"/>
        <v>10</v>
      </c>
      <c r="F22" s="82">
        <f t="shared" si="5"/>
        <v>26</v>
      </c>
      <c r="G22" s="36"/>
      <c r="H22" s="91">
        <f t="shared" ref="H22:W35" si="13">IF(OR(H$4=$AO22,H$4=$AP22,H$4=$AQ22,H$4=$AR22,H$4=$AS22),$AT22,"")</f>
        <v>0</v>
      </c>
      <c r="I22" s="91" t="str">
        <f t="shared" si="13"/>
        <v/>
      </c>
      <c r="J22" s="91" t="str">
        <f t="shared" si="13"/>
        <v/>
      </c>
      <c r="K22" s="91" t="str">
        <f t="shared" si="13"/>
        <v/>
      </c>
      <c r="L22" s="91" t="str">
        <f t="shared" si="13"/>
        <v/>
      </c>
      <c r="M22" s="91" t="str">
        <f t="shared" si="13"/>
        <v/>
      </c>
      <c r="N22" s="91" t="str">
        <f t="shared" si="13"/>
        <v/>
      </c>
      <c r="O22" s="91" t="str">
        <f t="shared" si="13"/>
        <v/>
      </c>
      <c r="P22" s="91" t="str">
        <f t="shared" si="13"/>
        <v/>
      </c>
      <c r="Q22" s="91" t="str">
        <f t="shared" si="13"/>
        <v/>
      </c>
      <c r="R22" s="92" t="str">
        <f t="shared" si="13"/>
        <v/>
      </c>
      <c r="S22" s="91" t="str">
        <f t="shared" si="13"/>
        <v/>
      </c>
      <c r="T22" s="91" t="str">
        <f t="shared" si="13"/>
        <v/>
      </c>
      <c r="U22" s="91" t="str">
        <f t="shared" si="13"/>
        <v/>
      </c>
      <c r="V22" s="91" t="str">
        <f t="shared" si="13"/>
        <v/>
      </c>
      <c r="W22" s="91" t="str">
        <f t="shared" si="13"/>
        <v/>
      </c>
      <c r="X22" s="91" t="str">
        <f t="shared" ref="R22:AA35" si="14">IF(OR(X$4=$AO22,X$4=$AP22,X$4=$AQ22,X$4=$AR22,X$4=$AS22),$AT22,"")</f>
        <v/>
      </c>
      <c r="Y22" s="91" t="str">
        <f t="shared" si="14"/>
        <v/>
      </c>
      <c r="Z22" s="91" t="str">
        <f t="shared" si="14"/>
        <v/>
      </c>
      <c r="AA22" s="93" t="str">
        <f t="shared" si="14"/>
        <v/>
      </c>
      <c r="AB22" s="11"/>
      <c r="AC22" s="73"/>
      <c r="AD22"/>
      <c r="AE22" s="156"/>
      <c r="AF22" s="49">
        <v>117</v>
      </c>
      <c r="AG22" s="53" t="s">
        <v>35</v>
      </c>
      <c r="AH22" s="41" t="s">
        <v>22</v>
      </c>
      <c r="AI22" s="98">
        <v>12</v>
      </c>
      <c r="AJ22" s="82">
        <v>23</v>
      </c>
      <c r="AK22" s="101">
        <v>0.16815034619188921</v>
      </c>
      <c r="AM22" s="84">
        <f t="shared" si="8"/>
        <v>26</v>
      </c>
      <c r="AN22" s="84">
        <f t="shared" si="12"/>
        <v>26</v>
      </c>
      <c r="AO22" s="84">
        <f t="shared" si="10"/>
        <v>2018</v>
      </c>
      <c r="AP22" s="84">
        <f t="shared" si="9"/>
        <v>2044</v>
      </c>
      <c r="AQ22" s="84">
        <f t="shared" si="9"/>
        <v>2070</v>
      </c>
      <c r="AR22" s="84">
        <f t="shared" si="9"/>
        <v>2096</v>
      </c>
      <c r="AS22" s="84">
        <f t="shared" si="9"/>
        <v>2122</v>
      </c>
      <c r="AT22" s="3">
        <f t="shared" si="11"/>
        <v>0</v>
      </c>
    </row>
    <row r="23" spans="1:46" ht="20.100000000000001" customHeight="1">
      <c r="A23">
        <v>18</v>
      </c>
      <c r="B23" s="55">
        <v>319</v>
      </c>
      <c r="C23" s="42" t="str">
        <f t="shared" si="2"/>
        <v>受水槽（屋内）</v>
      </c>
      <c r="D23" s="38" t="str">
        <f t="shared" si="3"/>
        <v>取替</v>
      </c>
      <c r="E23" s="82">
        <f t="shared" si="4"/>
        <v>20</v>
      </c>
      <c r="F23" s="82">
        <f t="shared" si="5"/>
        <v>31</v>
      </c>
      <c r="G23" s="36"/>
      <c r="H23" s="91">
        <f t="shared" si="13"/>
        <v>0</v>
      </c>
      <c r="I23" s="91" t="str">
        <f t="shared" si="13"/>
        <v/>
      </c>
      <c r="J23" s="91" t="str">
        <f t="shared" si="13"/>
        <v/>
      </c>
      <c r="K23" s="91" t="str">
        <f t="shared" si="13"/>
        <v/>
      </c>
      <c r="L23" s="91" t="str">
        <f t="shared" si="13"/>
        <v/>
      </c>
      <c r="M23" s="91" t="str">
        <f t="shared" si="13"/>
        <v/>
      </c>
      <c r="N23" s="91" t="str">
        <f t="shared" si="13"/>
        <v/>
      </c>
      <c r="O23" s="91" t="str">
        <f t="shared" si="13"/>
        <v/>
      </c>
      <c r="P23" s="91" t="str">
        <f t="shared" si="13"/>
        <v/>
      </c>
      <c r="Q23" s="91" t="str">
        <f t="shared" si="13"/>
        <v/>
      </c>
      <c r="R23" s="92" t="str">
        <f t="shared" si="14"/>
        <v/>
      </c>
      <c r="S23" s="91" t="str">
        <f t="shared" si="14"/>
        <v/>
      </c>
      <c r="T23" s="91" t="str">
        <f t="shared" si="14"/>
        <v/>
      </c>
      <c r="U23" s="91" t="str">
        <f t="shared" si="14"/>
        <v/>
      </c>
      <c r="V23" s="91" t="str">
        <f t="shared" si="14"/>
        <v/>
      </c>
      <c r="W23" s="91" t="str">
        <f t="shared" si="14"/>
        <v/>
      </c>
      <c r="X23" s="91" t="str">
        <f t="shared" si="14"/>
        <v/>
      </c>
      <c r="Y23" s="91" t="str">
        <f t="shared" si="14"/>
        <v/>
      </c>
      <c r="Z23" s="91" t="str">
        <f t="shared" si="14"/>
        <v/>
      </c>
      <c r="AA23" s="93" t="str">
        <f t="shared" si="14"/>
        <v/>
      </c>
      <c r="AB23" s="11"/>
      <c r="AC23" s="73"/>
      <c r="AD23"/>
      <c r="AE23" s="156"/>
      <c r="AF23" s="49">
        <v>118</v>
      </c>
      <c r="AG23" s="53" t="s">
        <v>36</v>
      </c>
      <c r="AH23" s="41" t="s">
        <v>34</v>
      </c>
      <c r="AI23" s="98">
        <v>50</v>
      </c>
      <c r="AJ23" s="82">
        <v>25</v>
      </c>
      <c r="AK23" s="101">
        <v>1.5390103581368986</v>
      </c>
      <c r="AM23" s="84">
        <f t="shared" si="8"/>
        <v>31</v>
      </c>
      <c r="AN23" s="84">
        <f t="shared" si="12"/>
        <v>31</v>
      </c>
      <c r="AO23" s="84">
        <f t="shared" si="10"/>
        <v>2018</v>
      </c>
      <c r="AP23" s="84">
        <f t="shared" si="9"/>
        <v>2049</v>
      </c>
      <c r="AQ23" s="84">
        <f t="shared" si="9"/>
        <v>2080</v>
      </c>
      <c r="AR23" s="84">
        <f t="shared" si="9"/>
        <v>2111</v>
      </c>
      <c r="AS23" s="84">
        <f t="shared" si="9"/>
        <v>2142</v>
      </c>
      <c r="AT23" s="3">
        <f t="shared" si="11"/>
        <v>0</v>
      </c>
    </row>
    <row r="24" spans="1:46" ht="20.100000000000001" customHeight="1">
      <c r="A24">
        <v>19</v>
      </c>
      <c r="B24" s="55">
        <v>321</v>
      </c>
      <c r="C24" s="42" t="str">
        <f t="shared" si="2"/>
        <v>高架水槽</v>
      </c>
      <c r="D24" s="38" t="str">
        <f t="shared" si="3"/>
        <v>取替</v>
      </c>
      <c r="E24" s="82">
        <f t="shared" si="4"/>
        <v>20</v>
      </c>
      <c r="F24" s="82">
        <f t="shared" si="5"/>
        <v>24</v>
      </c>
      <c r="G24" s="36"/>
      <c r="H24" s="91">
        <f t="shared" si="13"/>
        <v>0</v>
      </c>
      <c r="I24" s="91" t="str">
        <f t="shared" si="13"/>
        <v/>
      </c>
      <c r="J24" s="91" t="str">
        <f t="shared" si="13"/>
        <v/>
      </c>
      <c r="K24" s="91" t="str">
        <f t="shared" si="13"/>
        <v/>
      </c>
      <c r="L24" s="91" t="str">
        <f t="shared" si="13"/>
        <v/>
      </c>
      <c r="M24" s="91" t="str">
        <f t="shared" si="13"/>
        <v/>
      </c>
      <c r="N24" s="91" t="str">
        <f t="shared" si="13"/>
        <v/>
      </c>
      <c r="O24" s="91" t="str">
        <f t="shared" si="13"/>
        <v/>
      </c>
      <c r="P24" s="91" t="str">
        <f t="shared" si="13"/>
        <v/>
      </c>
      <c r="Q24" s="91" t="str">
        <f t="shared" si="13"/>
        <v/>
      </c>
      <c r="R24" s="92" t="str">
        <f t="shared" si="14"/>
        <v/>
      </c>
      <c r="S24" s="91" t="str">
        <f t="shared" si="14"/>
        <v/>
      </c>
      <c r="T24" s="91" t="str">
        <f t="shared" si="14"/>
        <v/>
      </c>
      <c r="U24" s="91" t="str">
        <f t="shared" si="14"/>
        <v/>
      </c>
      <c r="V24" s="91" t="str">
        <f t="shared" si="14"/>
        <v/>
      </c>
      <c r="W24" s="91" t="str">
        <f t="shared" si="14"/>
        <v/>
      </c>
      <c r="X24" s="91" t="str">
        <f t="shared" si="14"/>
        <v/>
      </c>
      <c r="Y24" s="91" t="str">
        <f t="shared" si="14"/>
        <v/>
      </c>
      <c r="Z24" s="91" t="str">
        <f t="shared" si="14"/>
        <v/>
      </c>
      <c r="AA24" s="93" t="str">
        <f t="shared" si="14"/>
        <v/>
      </c>
      <c r="AB24" s="11"/>
      <c r="AC24" s="73"/>
      <c r="AD24"/>
      <c r="AE24" s="156"/>
      <c r="AF24" s="49">
        <v>119</v>
      </c>
      <c r="AG24" s="53" t="s">
        <v>37</v>
      </c>
      <c r="AH24" s="41" t="s">
        <v>34</v>
      </c>
      <c r="AI24" s="98">
        <v>50</v>
      </c>
      <c r="AJ24" s="82">
        <v>27</v>
      </c>
      <c r="AK24" s="101">
        <v>1.3385292347866415</v>
      </c>
      <c r="AM24" s="84">
        <f t="shared" si="8"/>
        <v>24</v>
      </c>
      <c r="AN24" s="84">
        <f t="shared" si="12"/>
        <v>24</v>
      </c>
      <c r="AO24" s="84">
        <f t="shared" si="10"/>
        <v>2018</v>
      </c>
      <c r="AP24" s="84">
        <f t="shared" si="9"/>
        <v>2042</v>
      </c>
      <c r="AQ24" s="84">
        <f t="shared" si="9"/>
        <v>2066</v>
      </c>
      <c r="AR24" s="84">
        <f t="shared" si="9"/>
        <v>2090</v>
      </c>
      <c r="AS24" s="84">
        <f t="shared" si="9"/>
        <v>2114</v>
      </c>
      <c r="AT24" s="3">
        <f t="shared" si="11"/>
        <v>0</v>
      </c>
    </row>
    <row r="25" spans="1:46" ht="20.100000000000001" customHeight="1">
      <c r="A25">
        <v>20</v>
      </c>
      <c r="B25" s="55">
        <v>323</v>
      </c>
      <c r="C25" s="42" t="str">
        <f t="shared" si="2"/>
        <v>給水管</v>
      </c>
      <c r="D25" s="38" t="str">
        <f t="shared" si="3"/>
        <v>取替</v>
      </c>
      <c r="E25" s="82">
        <f t="shared" si="4"/>
        <v>25</v>
      </c>
      <c r="F25" s="82">
        <f t="shared" si="5"/>
        <v>25</v>
      </c>
      <c r="G25" s="36"/>
      <c r="H25" s="91">
        <f t="shared" si="13"/>
        <v>0</v>
      </c>
      <c r="I25" s="91" t="str">
        <f t="shared" si="13"/>
        <v/>
      </c>
      <c r="J25" s="91" t="str">
        <f t="shared" si="13"/>
        <v/>
      </c>
      <c r="K25" s="91" t="str">
        <f t="shared" si="13"/>
        <v/>
      </c>
      <c r="L25" s="91" t="str">
        <f t="shared" si="13"/>
        <v/>
      </c>
      <c r="M25" s="91" t="str">
        <f t="shared" si="13"/>
        <v/>
      </c>
      <c r="N25" s="91" t="str">
        <f t="shared" si="13"/>
        <v/>
      </c>
      <c r="O25" s="91" t="str">
        <f t="shared" si="13"/>
        <v/>
      </c>
      <c r="P25" s="91" t="str">
        <f t="shared" si="13"/>
        <v/>
      </c>
      <c r="Q25" s="91" t="str">
        <f t="shared" si="13"/>
        <v/>
      </c>
      <c r="R25" s="92" t="str">
        <f t="shared" si="14"/>
        <v/>
      </c>
      <c r="S25" s="91" t="str">
        <f t="shared" si="14"/>
        <v/>
      </c>
      <c r="T25" s="91" t="str">
        <f t="shared" si="14"/>
        <v/>
      </c>
      <c r="U25" s="91" t="str">
        <f t="shared" si="14"/>
        <v/>
      </c>
      <c r="V25" s="91" t="str">
        <f t="shared" si="14"/>
        <v/>
      </c>
      <c r="W25" s="91" t="str">
        <f t="shared" si="14"/>
        <v/>
      </c>
      <c r="X25" s="91" t="str">
        <f t="shared" si="14"/>
        <v/>
      </c>
      <c r="Y25" s="91" t="str">
        <f t="shared" si="14"/>
        <v/>
      </c>
      <c r="Z25" s="91" t="str">
        <f t="shared" si="14"/>
        <v/>
      </c>
      <c r="AA25" s="93" t="str">
        <f t="shared" si="14"/>
        <v/>
      </c>
      <c r="AB25" s="11"/>
      <c r="AC25" s="73"/>
      <c r="AD25"/>
      <c r="AE25" s="156"/>
      <c r="AF25" s="49">
        <v>120</v>
      </c>
      <c r="AG25" s="53" t="s">
        <v>38</v>
      </c>
      <c r="AH25" s="41" t="s">
        <v>34</v>
      </c>
      <c r="AI25" s="98">
        <v>50</v>
      </c>
      <c r="AJ25" s="82">
        <v>29</v>
      </c>
      <c r="AK25" s="101">
        <v>5.5890302590810208</v>
      </c>
      <c r="AM25" s="84">
        <f t="shared" ref="AM25:AM35" si="15">IF(B25&gt;100,LOOKUP(B25,$AF$6:$AF$98,$AJ$6:$AJ$98),"")</f>
        <v>25</v>
      </c>
      <c r="AN25" s="84">
        <f t="shared" si="12"/>
        <v>25</v>
      </c>
      <c r="AO25" s="84">
        <f t="shared" si="10"/>
        <v>2018</v>
      </c>
      <c r="AP25" s="84">
        <f t="shared" ref="AP25:AS35" si="16">IF(AM25="","",AO25+$AM25)</f>
        <v>2043</v>
      </c>
      <c r="AQ25" s="84">
        <f t="shared" si="16"/>
        <v>2068</v>
      </c>
      <c r="AR25" s="84">
        <f t="shared" si="16"/>
        <v>2093</v>
      </c>
      <c r="AS25" s="84">
        <f t="shared" si="16"/>
        <v>2118</v>
      </c>
      <c r="AT25" s="3">
        <f t="shared" si="11"/>
        <v>0</v>
      </c>
    </row>
    <row r="26" spans="1:46" ht="20.100000000000001" customHeight="1">
      <c r="A26">
        <v>21</v>
      </c>
      <c r="B26" s="55">
        <v>325</v>
      </c>
      <c r="C26" s="42" t="str">
        <f t="shared" si="2"/>
        <v>排水管</v>
      </c>
      <c r="D26" s="38" t="str">
        <f t="shared" si="3"/>
        <v>取替</v>
      </c>
      <c r="E26" s="82">
        <f t="shared" si="4"/>
        <v>40</v>
      </c>
      <c r="F26" s="82">
        <f t="shared" si="5"/>
        <v>30</v>
      </c>
      <c r="G26" s="36"/>
      <c r="H26" s="91">
        <f t="shared" si="13"/>
        <v>0</v>
      </c>
      <c r="I26" s="91" t="str">
        <f t="shared" si="13"/>
        <v/>
      </c>
      <c r="J26" s="91" t="str">
        <f t="shared" si="13"/>
        <v/>
      </c>
      <c r="K26" s="91" t="str">
        <f t="shared" si="13"/>
        <v/>
      </c>
      <c r="L26" s="91" t="str">
        <f t="shared" si="13"/>
        <v/>
      </c>
      <c r="M26" s="91" t="str">
        <f t="shared" si="13"/>
        <v/>
      </c>
      <c r="N26" s="91" t="str">
        <f t="shared" si="13"/>
        <v/>
      </c>
      <c r="O26" s="91" t="str">
        <f t="shared" si="13"/>
        <v/>
      </c>
      <c r="P26" s="91" t="str">
        <f t="shared" si="13"/>
        <v/>
      </c>
      <c r="Q26" s="91" t="str">
        <f t="shared" si="13"/>
        <v/>
      </c>
      <c r="R26" s="92" t="str">
        <f t="shared" si="14"/>
        <v/>
      </c>
      <c r="S26" s="91" t="str">
        <f t="shared" si="14"/>
        <v/>
      </c>
      <c r="T26" s="91" t="str">
        <f t="shared" si="14"/>
        <v/>
      </c>
      <c r="U26" s="91" t="str">
        <f t="shared" si="14"/>
        <v/>
      </c>
      <c r="V26" s="91" t="str">
        <f t="shared" si="14"/>
        <v/>
      </c>
      <c r="W26" s="91" t="str">
        <f t="shared" si="14"/>
        <v/>
      </c>
      <c r="X26" s="91" t="str">
        <f t="shared" si="14"/>
        <v/>
      </c>
      <c r="Y26" s="91" t="str">
        <f t="shared" si="14"/>
        <v/>
      </c>
      <c r="Z26" s="91" t="str">
        <f t="shared" si="14"/>
        <v/>
      </c>
      <c r="AA26" s="93" t="str">
        <f t="shared" si="14"/>
        <v/>
      </c>
      <c r="AB26" s="11"/>
      <c r="AC26" s="73"/>
      <c r="AD26"/>
      <c r="AE26" s="156"/>
      <c r="AF26" s="49">
        <v>121</v>
      </c>
      <c r="AG26" s="53" t="s">
        <v>39</v>
      </c>
      <c r="AH26" s="41" t="s">
        <v>22</v>
      </c>
      <c r="AI26" s="98">
        <v>15</v>
      </c>
      <c r="AJ26" s="82">
        <v>26</v>
      </c>
      <c r="AK26" s="101">
        <v>0.49600908251050774</v>
      </c>
      <c r="AM26" s="84">
        <f t="shared" si="15"/>
        <v>30</v>
      </c>
      <c r="AN26" s="84">
        <f t="shared" si="12"/>
        <v>30</v>
      </c>
      <c r="AO26" s="84">
        <f t="shared" si="10"/>
        <v>2018</v>
      </c>
      <c r="AP26" s="84">
        <f t="shared" si="16"/>
        <v>2048</v>
      </c>
      <c r="AQ26" s="84">
        <f t="shared" si="16"/>
        <v>2078</v>
      </c>
      <c r="AR26" s="84">
        <f t="shared" si="16"/>
        <v>2108</v>
      </c>
      <c r="AS26" s="84">
        <f t="shared" si="16"/>
        <v>2138</v>
      </c>
      <c r="AT26" s="3">
        <f t="shared" si="11"/>
        <v>0</v>
      </c>
    </row>
    <row r="27" spans="1:46" ht="20.100000000000001" customHeight="1">
      <c r="A27">
        <v>22</v>
      </c>
      <c r="B27" s="55">
        <v>350</v>
      </c>
      <c r="C27" s="42" t="str">
        <f t="shared" si="2"/>
        <v>警備システム</v>
      </c>
      <c r="D27" s="38" t="str">
        <f t="shared" si="3"/>
        <v>取替</v>
      </c>
      <c r="E27" s="82">
        <f t="shared" si="4"/>
        <v>15</v>
      </c>
      <c r="F27" s="82">
        <f t="shared" si="5"/>
        <v>25</v>
      </c>
      <c r="G27" s="36"/>
      <c r="H27" s="91">
        <f t="shared" si="13"/>
        <v>0</v>
      </c>
      <c r="I27" s="91" t="str">
        <f t="shared" si="13"/>
        <v/>
      </c>
      <c r="J27" s="91" t="str">
        <f t="shared" si="13"/>
        <v/>
      </c>
      <c r="K27" s="91" t="str">
        <f t="shared" si="13"/>
        <v/>
      </c>
      <c r="L27" s="91" t="str">
        <f t="shared" si="13"/>
        <v/>
      </c>
      <c r="M27" s="91" t="str">
        <f t="shared" si="13"/>
        <v/>
      </c>
      <c r="N27" s="91" t="str">
        <f t="shared" si="13"/>
        <v/>
      </c>
      <c r="O27" s="91" t="str">
        <f t="shared" si="13"/>
        <v/>
      </c>
      <c r="P27" s="91" t="str">
        <f t="shared" si="13"/>
        <v/>
      </c>
      <c r="Q27" s="91" t="str">
        <f t="shared" si="13"/>
        <v/>
      </c>
      <c r="R27" s="92" t="str">
        <f t="shared" si="14"/>
        <v/>
      </c>
      <c r="S27" s="91" t="str">
        <f t="shared" si="14"/>
        <v/>
      </c>
      <c r="T27" s="91" t="str">
        <f t="shared" si="14"/>
        <v/>
      </c>
      <c r="U27" s="91" t="str">
        <f t="shared" si="14"/>
        <v/>
      </c>
      <c r="V27" s="91" t="str">
        <f t="shared" si="14"/>
        <v/>
      </c>
      <c r="W27" s="91" t="str">
        <f t="shared" si="14"/>
        <v/>
      </c>
      <c r="X27" s="91" t="str">
        <f t="shared" si="14"/>
        <v/>
      </c>
      <c r="Y27" s="91" t="str">
        <f t="shared" si="14"/>
        <v/>
      </c>
      <c r="Z27" s="91" t="str">
        <f t="shared" si="14"/>
        <v/>
      </c>
      <c r="AA27" s="93" t="str">
        <f t="shared" si="14"/>
        <v/>
      </c>
      <c r="AB27" s="11"/>
      <c r="AC27" s="73"/>
      <c r="AD27"/>
      <c r="AE27" s="156"/>
      <c r="AF27" s="49">
        <v>122</v>
      </c>
      <c r="AG27" s="53" t="s">
        <v>40</v>
      </c>
      <c r="AH27" s="41" t="s">
        <v>34</v>
      </c>
      <c r="AI27" s="98">
        <v>12</v>
      </c>
      <c r="AJ27" s="82">
        <v>29</v>
      </c>
      <c r="AK27" s="101">
        <v>0.36927240677308171</v>
      </c>
      <c r="AM27" s="84">
        <f t="shared" si="15"/>
        <v>25</v>
      </c>
      <c r="AN27" s="84">
        <f t="shared" si="12"/>
        <v>25</v>
      </c>
      <c r="AO27" s="84">
        <f t="shared" si="10"/>
        <v>2018</v>
      </c>
      <c r="AP27" s="84">
        <f t="shared" si="16"/>
        <v>2043</v>
      </c>
      <c r="AQ27" s="84">
        <f t="shared" si="16"/>
        <v>2068</v>
      </c>
      <c r="AR27" s="84">
        <f t="shared" si="16"/>
        <v>2093</v>
      </c>
      <c r="AS27" s="84">
        <f t="shared" si="16"/>
        <v>2118</v>
      </c>
      <c r="AT27" s="3">
        <f t="shared" si="11"/>
        <v>0</v>
      </c>
    </row>
    <row r="28" spans="1:46" ht="20.100000000000001" customHeight="1">
      <c r="A28">
        <v>23</v>
      </c>
      <c r="B28" s="55"/>
      <c r="C28" s="42" t="str">
        <f t="shared" si="2"/>
        <v/>
      </c>
      <c r="D28" s="38" t="str">
        <f t="shared" si="3"/>
        <v/>
      </c>
      <c r="E28" s="82" t="str">
        <f t="shared" si="4"/>
        <v/>
      </c>
      <c r="F28" s="82" t="str">
        <f t="shared" si="5"/>
        <v/>
      </c>
      <c r="G28" s="36"/>
      <c r="H28" s="91" t="str">
        <f t="shared" si="13"/>
        <v/>
      </c>
      <c r="I28" s="91" t="str">
        <f t="shared" si="13"/>
        <v/>
      </c>
      <c r="J28" s="91" t="str">
        <f t="shared" si="13"/>
        <v/>
      </c>
      <c r="K28" s="91" t="str">
        <f t="shared" si="13"/>
        <v/>
      </c>
      <c r="L28" s="91" t="str">
        <f t="shared" si="13"/>
        <v/>
      </c>
      <c r="M28" s="91" t="str">
        <f t="shared" si="13"/>
        <v/>
      </c>
      <c r="N28" s="91" t="str">
        <f t="shared" si="13"/>
        <v/>
      </c>
      <c r="O28" s="91" t="str">
        <f t="shared" si="13"/>
        <v/>
      </c>
      <c r="P28" s="91" t="str">
        <f t="shared" si="13"/>
        <v/>
      </c>
      <c r="Q28" s="91" t="str">
        <f t="shared" si="13"/>
        <v/>
      </c>
      <c r="R28" s="92" t="str">
        <f t="shared" si="14"/>
        <v/>
      </c>
      <c r="S28" s="91" t="str">
        <f t="shared" si="14"/>
        <v/>
      </c>
      <c r="T28" s="91" t="str">
        <f t="shared" si="14"/>
        <v/>
      </c>
      <c r="U28" s="91" t="str">
        <f t="shared" si="14"/>
        <v/>
      </c>
      <c r="V28" s="91" t="str">
        <f t="shared" si="14"/>
        <v/>
      </c>
      <c r="W28" s="91" t="str">
        <f t="shared" si="14"/>
        <v/>
      </c>
      <c r="X28" s="91" t="str">
        <f t="shared" si="14"/>
        <v/>
      </c>
      <c r="Y28" s="91" t="str">
        <f t="shared" si="14"/>
        <v/>
      </c>
      <c r="Z28" s="91" t="str">
        <f t="shared" si="14"/>
        <v/>
      </c>
      <c r="AA28" s="93" t="str">
        <f t="shared" si="14"/>
        <v/>
      </c>
      <c r="AB28" s="11"/>
      <c r="AC28" s="73"/>
      <c r="AD28"/>
      <c r="AE28" s="156"/>
      <c r="AF28" s="49">
        <v>123</v>
      </c>
      <c r="AG28" s="53" t="s">
        <v>125</v>
      </c>
      <c r="AH28" s="41" t="s">
        <v>34</v>
      </c>
      <c r="AI28" s="98">
        <v>20</v>
      </c>
      <c r="AJ28" s="82">
        <v>22</v>
      </c>
      <c r="AK28" s="101">
        <v>0.51303903299314269</v>
      </c>
      <c r="AM28" s="84" t="str">
        <f t="shared" si="15"/>
        <v/>
      </c>
      <c r="AN28" s="84" t="str">
        <f t="shared" si="12"/>
        <v/>
      </c>
      <c r="AO28" s="84" t="str">
        <f t="shared" si="10"/>
        <v/>
      </c>
      <c r="AP28" s="84" t="str">
        <f t="shared" si="16"/>
        <v/>
      </c>
      <c r="AQ28" s="84" t="str">
        <f t="shared" si="16"/>
        <v/>
      </c>
      <c r="AR28" s="84" t="str">
        <f t="shared" si="16"/>
        <v/>
      </c>
      <c r="AS28" s="84" t="str">
        <f t="shared" si="16"/>
        <v/>
      </c>
      <c r="AT28" s="3" t="str">
        <f t="shared" si="11"/>
        <v/>
      </c>
    </row>
    <row r="29" spans="1:46" ht="20.100000000000001" customHeight="1">
      <c r="A29">
        <v>24</v>
      </c>
      <c r="B29" s="55"/>
      <c r="C29" s="42" t="str">
        <f t="shared" si="2"/>
        <v/>
      </c>
      <c r="D29" s="38" t="str">
        <f t="shared" si="3"/>
        <v/>
      </c>
      <c r="E29" s="82" t="str">
        <f t="shared" si="4"/>
        <v/>
      </c>
      <c r="F29" s="82" t="str">
        <f t="shared" si="5"/>
        <v/>
      </c>
      <c r="G29" s="36"/>
      <c r="H29" s="91" t="str">
        <f t="shared" si="13"/>
        <v/>
      </c>
      <c r="I29" s="91" t="str">
        <f t="shared" si="13"/>
        <v/>
      </c>
      <c r="J29" s="91" t="str">
        <f t="shared" si="13"/>
        <v/>
      </c>
      <c r="K29" s="91" t="str">
        <f t="shared" si="13"/>
        <v/>
      </c>
      <c r="L29" s="91" t="str">
        <f t="shared" si="13"/>
        <v/>
      </c>
      <c r="M29" s="91" t="str">
        <f t="shared" si="13"/>
        <v/>
      </c>
      <c r="N29" s="91" t="str">
        <f t="shared" si="13"/>
        <v/>
      </c>
      <c r="O29" s="91" t="str">
        <f t="shared" si="13"/>
        <v/>
      </c>
      <c r="P29" s="91" t="str">
        <f t="shared" si="13"/>
        <v/>
      </c>
      <c r="Q29" s="91" t="str">
        <f t="shared" si="13"/>
        <v/>
      </c>
      <c r="R29" s="92" t="str">
        <f t="shared" si="14"/>
        <v/>
      </c>
      <c r="S29" s="91" t="str">
        <f t="shared" si="14"/>
        <v/>
      </c>
      <c r="T29" s="91" t="str">
        <f t="shared" si="14"/>
        <v/>
      </c>
      <c r="U29" s="91" t="str">
        <f t="shared" si="14"/>
        <v/>
      </c>
      <c r="V29" s="91" t="str">
        <f t="shared" si="14"/>
        <v/>
      </c>
      <c r="W29" s="91" t="str">
        <f t="shared" si="14"/>
        <v/>
      </c>
      <c r="X29" s="91" t="str">
        <f t="shared" si="14"/>
        <v/>
      </c>
      <c r="Y29" s="91" t="str">
        <f t="shared" si="14"/>
        <v/>
      </c>
      <c r="Z29" s="91" t="str">
        <f t="shared" si="14"/>
        <v/>
      </c>
      <c r="AA29" s="93" t="str">
        <f t="shared" si="14"/>
        <v/>
      </c>
      <c r="AB29" s="11"/>
      <c r="AC29" s="73"/>
      <c r="AD29"/>
      <c r="AE29" s="157"/>
      <c r="AF29" s="49">
        <v>124</v>
      </c>
      <c r="AG29" s="53" t="s">
        <v>126</v>
      </c>
      <c r="AH29" s="41" t="s">
        <v>34</v>
      </c>
      <c r="AI29" s="98">
        <v>25</v>
      </c>
      <c r="AJ29" s="82">
        <v>27</v>
      </c>
      <c r="AK29" s="101">
        <v>0.449438202247191</v>
      </c>
      <c r="AM29" s="84" t="str">
        <f t="shared" si="15"/>
        <v/>
      </c>
      <c r="AN29" s="84" t="str">
        <f t="shared" si="12"/>
        <v/>
      </c>
      <c r="AO29" s="84" t="str">
        <f t="shared" si="10"/>
        <v/>
      </c>
      <c r="AP29" s="84" t="str">
        <f t="shared" si="16"/>
        <v/>
      </c>
      <c r="AQ29" s="84" t="str">
        <f t="shared" si="16"/>
        <v/>
      </c>
      <c r="AR29" s="84" t="str">
        <f t="shared" si="16"/>
        <v/>
      </c>
      <c r="AS29" s="84" t="str">
        <f t="shared" si="16"/>
        <v/>
      </c>
      <c r="AT29" s="3" t="str">
        <f t="shared" si="11"/>
        <v/>
      </c>
    </row>
    <row r="30" spans="1:46" ht="20.100000000000001" customHeight="1">
      <c r="A30">
        <v>25</v>
      </c>
      <c r="B30" s="55"/>
      <c r="C30" s="42" t="str">
        <f t="shared" si="2"/>
        <v/>
      </c>
      <c r="D30" s="38" t="str">
        <f t="shared" si="3"/>
        <v/>
      </c>
      <c r="E30" s="82" t="str">
        <f t="shared" si="4"/>
        <v/>
      </c>
      <c r="F30" s="82" t="str">
        <f t="shared" si="5"/>
        <v/>
      </c>
      <c r="G30" s="36"/>
      <c r="H30" s="91" t="str">
        <f t="shared" si="13"/>
        <v/>
      </c>
      <c r="I30" s="91" t="str">
        <f t="shared" si="13"/>
        <v/>
      </c>
      <c r="J30" s="91" t="str">
        <f t="shared" si="13"/>
        <v/>
      </c>
      <c r="K30" s="91" t="str">
        <f t="shared" si="13"/>
        <v/>
      </c>
      <c r="L30" s="91" t="str">
        <f t="shared" si="13"/>
        <v/>
      </c>
      <c r="M30" s="91" t="str">
        <f t="shared" si="13"/>
        <v/>
      </c>
      <c r="N30" s="91" t="str">
        <f t="shared" si="13"/>
        <v/>
      </c>
      <c r="O30" s="91" t="str">
        <f t="shared" si="13"/>
        <v/>
      </c>
      <c r="P30" s="91" t="str">
        <f t="shared" si="13"/>
        <v/>
      </c>
      <c r="Q30" s="91" t="str">
        <f t="shared" si="13"/>
        <v/>
      </c>
      <c r="R30" s="92" t="str">
        <f t="shared" si="14"/>
        <v/>
      </c>
      <c r="S30" s="91" t="str">
        <f t="shared" si="14"/>
        <v/>
      </c>
      <c r="T30" s="91" t="str">
        <f t="shared" si="14"/>
        <v/>
      </c>
      <c r="U30" s="91" t="str">
        <f t="shared" si="14"/>
        <v/>
      </c>
      <c r="V30" s="91" t="str">
        <f t="shared" si="14"/>
        <v/>
      </c>
      <c r="W30" s="91" t="str">
        <f t="shared" si="14"/>
        <v/>
      </c>
      <c r="X30" s="91" t="str">
        <f t="shared" si="14"/>
        <v/>
      </c>
      <c r="Y30" s="91" t="str">
        <f t="shared" si="14"/>
        <v/>
      </c>
      <c r="Z30" s="91" t="str">
        <f t="shared" si="14"/>
        <v/>
      </c>
      <c r="AA30" s="93" t="str">
        <f t="shared" si="14"/>
        <v/>
      </c>
      <c r="AB30" s="11"/>
      <c r="AC30" s="73"/>
      <c r="AD30"/>
      <c r="AE30" s="134" t="s">
        <v>41</v>
      </c>
      <c r="AF30" s="49">
        <v>201</v>
      </c>
      <c r="AG30" s="53" t="s">
        <v>115</v>
      </c>
      <c r="AH30" s="41" t="s">
        <v>42</v>
      </c>
      <c r="AI30" s="98">
        <v>30</v>
      </c>
      <c r="AJ30" s="82">
        <v>25</v>
      </c>
      <c r="AK30" s="101">
        <v>1.7515764187768992</v>
      </c>
      <c r="AM30" s="84" t="str">
        <f t="shared" si="15"/>
        <v/>
      </c>
      <c r="AN30" s="84" t="str">
        <f t="shared" si="12"/>
        <v/>
      </c>
      <c r="AO30" s="84" t="str">
        <f t="shared" si="10"/>
        <v/>
      </c>
      <c r="AP30" s="84" t="str">
        <f t="shared" si="16"/>
        <v/>
      </c>
      <c r="AQ30" s="84" t="str">
        <f t="shared" si="16"/>
        <v/>
      </c>
      <c r="AR30" s="84" t="str">
        <f t="shared" si="16"/>
        <v/>
      </c>
      <c r="AS30" s="84" t="str">
        <f t="shared" si="16"/>
        <v/>
      </c>
      <c r="AT30" s="3" t="str">
        <f t="shared" si="11"/>
        <v/>
      </c>
    </row>
    <row r="31" spans="1:46" ht="20.100000000000001" customHeight="1">
      <c r="A31">
        <v>26</v>
      </c>
      <c r="B31" s="55"/>
      <c r="C31" s="42" t="str">
        <f t="shared" si="2"/>
        <v/>
      </c>
      <c r="D31" s="38" t="str">
        <f t="shared" si="3"/>
        <v/>
      </c>
      <c r="E31" s="82" t="str">
        <f t="shared" si="4"/>
        <v/>
      </c>
      <c r="F31" s="82" t="str">
        <f t="shared" si="5"/>
        <v/>
      </c>
      <c r="G31" s="36"/>
      <c r="H31" s="91" t="str">
        <f t="shared" si="13"/>
        <v/>
      </c>
      <c r="I31" s="91" t="str">
        <f t="shared" si="13"/>
        <v/>
      </c>
      <c r="J31" s="91" t="str">
        <f t="shared" si="13"/>
        <v/>
      </c>
      <c r="K31" s="91" t="str">
        <f t="shared" si="13"/>
        <v/>
      </c>
      <c r="L31" s="91" t="str">
        <f t="shared" si="13"/>
        <v/>
      </c>
      <c r="M31" s="91" t="str">
        <f t="shared" si="13"/>
        <v/>
      </c>
      <c r="N31" s="91" t="str">
        <f t="shared" si="13"/>
        <v/>
      </c>
      <c r="O31" s="91" t="str">
        <f t="shared" si="13"/>
        <v/>
      </c>
      <c r="P31" s="91" t="str">
        <f t="shared" si="13"/>
        <v/>
      </c>
      <c r="Q31" s="91" t="str">
        <f t="shared" si="13"/>
        <v/>
      </c>
      <c r="R31" s="92" t="str">
        <f t="shared" si="14"/>
        <v/>
      </c>
      <c r="S31" s="91" t="str">
        <f t="shared" si="14"/>
        <v/>
      </c>
      <c r="T31" s="91" t="str">
        <f t="shared" si="14"/>
        <v/>
      </c>
      <c r="U31" s="91" t="str">
        <f t="shared" si="14"/>
        <v/>
      </c>
      <c r="V31" s="91" t="str">
        <f t="shared" si="14"/>
        <v/>
      </c>
      <c r="W31" s="91" t="str">
        <f t="shared" si="14"/>
        <v/>
      </c>
      <c r="X31" s="91" t="str">
        <f t="shared" si="14"/>
        <v/>
      </c>
      <c r="Y31" s="91" t="str">
        <f t="shared" si="14"/>
        <v/>
      </c>
      <c r="Z31" s="91" t="str">
        <f t="shared" si="14"/>
        <v/>
      </c>
      <c r="AA31" s="93" t="str">
        <f t="shared" si="14"/>
        <v/>
      </c>
      <c r="AB31" s="11"/>
      <c r="AC31" s="73"/>
      <c r="AD31"/>
      <c r="AE31" s="135"/>
      <c r="AF31" s="49">
        <v>202</v>
      </c>
      <c r="AG31" s="54" t="s">
        <v>43</v>
      </c>
      <c r="AH31" s="41" t="s">
        <v>22</v>
      </c>
      <c r="AI31" s="98">
        <v>30</v>
      </c>
      <c r="AJ31" s="82">
        <v>25</v>
      </c>
      <c r="AK31" s="101">
        <v>1.3490307867730902</v>
      </c>
      <c r="AM31" s="84" t="str">
        <f t="shared" si="15"/>
        <v/>
      </c>
      <c r="AN31" s="84" t="str">
        <f t="shared" si="12"/>
        <v/>
      </c>
      <c r="AO31" s="84" t="str">
        <f t="shared" si="10"/>
        <v/>
      </c>
      <c r="AP31" s="84" t="str">
        <f t="shared" si="16"/>
        <v/>
      </c>
      <c r="AQ31" s="84" t="str">
        <f t="shared" si="16"/>
        <v/>
      </c>
      <c r="AR31" s="84" t="str">
        <f t="shared" si="16"/>
        <v/>
      </c>
      <c r="AS31" s="84" t="str">
        <f t="shared" si="16"/>
        <v/>
      </c>
      <c r="AT31" s="3" t="str">
        <f t="shared" si="11"/>
        <v/>
      </c>
    </row>
    <row r="32" spans="1:46" ht="20.100000000000001" customHeight="1">
      <c r="A32">
        <v>27</v>
      </c>
      <c r="B32" s="55"/>
      <c r="C32" s="42" t="str">
        <f t="shared" si="2"/>
        <v/>
      </c>
      <c r="D32" s="38" t="str">
        <f t="shared" si="3"/>
        <v/>
      </c>
      <c r="E32" s="82" t="str">
        <f t="shared" si="4"/>
        <v/>
      </c>
      <c r="F32" s="82" t="str">
        <f t="shared" si="5"/>
        <v/>
      </c>
      <c r="G32" s="36"/>
      <c r="H32" s="91" t="str">
        <f t="shared" si="13"/>
        <v/>
      </c>
      <c r="I32" s="91" t="str">
        <f t="shared" si="13"/>
        <v/>
      </c>
      <c r="J32" s="91" t="str">
        <f t="shared" si="13"/>
        <v/>
      </c>
      <c r="K32" s="91" t="str">
        <f t="shared" si="13"/>
        <v/>
      </c>
      <c r="L32" s="91" t="str">
        <f t="shared" si="13"/>
        <v/>
      </c>
      <c r="M32" s="91" t="str">
        <f t="shared" si="13"/>
        <v/>
      </c>
      <c r="N32" s="91" t="str">
        <f t="shared" si="13"/>
        <v/>
      </c>
      <c r="O32" s="91" t="str">
        <f t="shared" si="13"/>
        <v/>
      </c>
      <c r="P32" s="91" t="str">
        <f t="shared" si="13"/>
        <v/>
      </c>
      <c r="Q32" s="91" t="str">
        <f t="shared" si="13"/>
        <v/>
      </c>
      <c r="R32" s="92" t="str">
        <f t="shared" si="14"/>
        <v/>
      </c>
      <c r="S32" s="91" t="str">
        <f t="shared" si="14"/>
        <v/>
      </c>
      <c r="T32" s="91" t="str">
        <f t="shared" si="14"/>
        <v/>
      </c>
      <c r="U32" s="91" t="str">
        <f t="shared" si="14"/>
        <v/>
      </c>
      <c r="V32" s="91" t="str">
        <f t="shared" si="14"/>
        <v/>
      </c>
      <c r="W32" s="91" t="str">
        <f t="shared" si="14"/>
        <v/>
      </c>
      <c r="X32" s="91" t="str">
        <f t="shared" si="14"/>
        <v/>
      </c>
      <c r="Y32" s="91" t="str">
        <f t="shared" si="14"/>
        <v/>
      </c>
      <c r="Z32" s="91" t="str">
        <f t="shared" si="14"/>
        <v/>
      </c>
      <c r="AA32" s="93" t="str">
        <f t="shared" si="14"/>
        <v/>
      </c>
      <c r="AB32" s="11"/>
      <c r="AC32" s="73"/>
      <c r="AD32"/>
      <c r="AE32" s="135"/>
      <c r="AF32" s="49">
        <v>203</v>
      </c>
      <c r="AG32" s="54" t="s">
        <v>44</v>
      </c>
      <c r="AH32" s="41" t="s">
        <v>22</v>
      </c>
      <c r="AI32" s="98">
        <v>7</v>
      </c>
      <c r="AJ32" s="82">
        <v>19</v>
      </c>
      <c r="AK32" s="101">
        <v>0.32559198542805101</v>
      </c>
      <c r="AM32" s="84" t="str">
        <f t="shared" si="15"/>
        <v/>
      </c>
      <c r="AN32" s="84" t="str">
        <f t="shared" si="12"/>
        <v/>
      </c>
      <c r="AO32" s="84" t="str">
        <f t="shared" si="10"/>
        <v/>
      </c>
      <c r="AP32" s="84" t="str">
        <f t="shared" si="16"/>
        <v/>
      </c>
      <c r="AQ32" s="84" t="str">
        <f t="shared" si="16"/>
        <v/>
      </c>
      <c r="AR32" s="84" t="str">
        <f t="shared" si="16"/>
        <v/>
      </c>
      <c r="AS32" s="84" t="str">
        <f t="shared" si="16"/>
        <v/>
      </c>
      <c r="AT32" s="3" t="str">
        <f t="shared" si="11"/>
        <v/>
      </c>
    </row>
    <row r="33" spans="1:46" ht="20.100000000000001" customHeight="1">
      <c r="A33">
        <v>28</v>
      </c>
      <c r="B33" s="55"/>
      <c r="C33" s="42" t="str">
        <f t="shared" si="2"/>
        <v/>
      </c>
      <c r="D33" s="38" t="str">
        <f t="shared" si="3"/>
        <v/>
      </c>
      <c r="E33" s="82" t="str">
        <f t="shared" si="4"/>
        <v/>
      </c>
      <c r="F33" s="82" t="str">
        <f t="shared" si="5"/>
        <v/>
      </c>
      <c r="G33" s="36"/>
      <c r="H33" s="91" t="str">
        <f t="shared" si="13"/>
        <v/>
      </c>
      <c r="I33" s="91" t="str">
        <f t="shared" si="13"/>
        <v/>
      </c>
      <c r="J33" s="91" t="str">
        <f t="shared" si="13"/>
        <v/>
      </c>
      <c r="K33" s="91" t="str">
        <f t="shared" si="13"/>
        <v/>
      </c>
      <c r="L33" s="91" t="str">
        <f t="shared" si="13"/>
        <v/>
      </c>
      <c r="M33" s="91" t="str">
        <f t="shared" si="13"/>
        <v/>
      </c>
      <c r="N33" s="91" t="str">
        <f t="shared" si="13"/>
        <v/>
      </c>
      <c r="O33" s="91" t="str">
        <f t="shared" si="13"/>
        <v/>
      </c>
      <c r="P33" s="91" t="str">
        <f t="shared" si="13"/>
        <v/>
      </c>
      <c r="Q33" s="91" t="str">
        <f t="shared" si="13"/>
        <v/>
      </c>
      <c r="R33" s="92" t="str">
        <f t="shared" si="14"/>
        <v/>
      </c>
      <c r="S33" s="91" t="str">
        <f t="shared" si="14"/>
        <v/>
      </c>
      <c r="T33" s="91" t="str">
        <f t="shared" si="14"/>
        <v/>
      </c>
      <c r="U33" s="91" t="str">
        <f t="shared" si="14"/>
        <v/>
      </c>
      <c r="V33" s="91" t="str">
        <f t="shared" si="14"/>
        <v/>
      </c>
      <c r="W33" s="91" t="str">
        <f t="shared" si="14"/>
        <v/>
      </c>
      <c r="X33" s="91" t="str">
        <f t="shared" si="14"/>
        <v/>
      </c>
      <c r="Y33" s="91" t="str">
        <f t="shared" si="14"/>
        <v/>
      </c>
      <c r="Z33" s="91" t="str">
        <f t="shared" si="14"/>
        <v/>
      </c>
      <c r="AA33" s="93" t="str">
        <f t="shared" si="14"/>
        <v/>
      </c>
      <c r="AB33" s="11"/>
      <c r="AC33" s="73"/>
      <c r="AD33"/>
      <c r="AE33" s="135"/>
      <c r="AF33" s="49">
        <v>204</v>
      </c>
      <c r="AG33" s="54" t="s">
        <v>45</v>
      </c>
      <c r="AH33" s="41" t="s">
        <v>22</v>
      </c>
      <c r="AI33" s="98">
        <v>30</v>
      </c>
      <c r="AJ33" s="82">
        <v>23</v>
      </c>
      <c r="AK33" s="101">
        <v>0.60655293799079335</v>
      </c>
      <c r="AM33" s="84" t="str">
        <f t="shared" si="15"/>
        <v/>
      </c>
      <c r="AN33" s="84" t="str">
        <f t="shared" si="12"/>
        <v/>
      </c>
      <c r="AO33" s="84" t="str">
        <f t="shared" si="10"/>
        <v/>
      </c>
      <c r="AP33" s="84" t="str">
        <f t="shared" si="16"/>
        <v/>
      </c>
      <c r="AQ33" s="84" t="str">
        <f t="shared" si="16"/>
        <v/>
      </c>
      <c r="AR33" s="84" t="str">
        <f t="shared" si="16"/>
        <v/>
      </c>
      <c r="AS33" s="84" t="str">
        <f t="shared" si="16"/>
        <v/>
      </c>
      <c r="AT33" s="3" t="str">
        <f t="shared" si="11"/>
        <v/>
      </c>
    </row>
    <row r="34" spans="1:46" ht="20.100000000000001" customHeight="1">
      <c r="A34">
        <v>29</v>
      </c>
      <c r="B34" s="55"/>
      <c r="C34" s="42" t="str">
        <f t="shared" si="2"/>
        <v/>
      </c>
      <c r="D34" s="38" t="str">
        <f t="shared" si="3"/>
        <v/>
      </c>
      <c r="E34" s="82" t="str">
        <f t="shared" si="4"/>
        <v/>
      </c>
      <c r="F34" s="82" t="str">
        <f t="shared" si="5"/>
        <v/>
      </c>
      <c r="G34" s="36"/>
      <c r="H34" s="91" t="str">
        <f t="shared" si="13"/>
        <v/>
      </c>
      <c r="I34" s="91" t="str">
        <f t="shared" si="13"/>
        <v/>
      </c>
      <c r="J34" s="91" t="str">
        <f t="shared" si="13"/>
        <v/>
      </c>
      <c r="K34" s="91" t="str">
        <f t="shared" si="13"/>
        <v/>
      </c>
      <c r="L34" s="91" t="str">
        <f t="shared" si="13"/>
        <v/>
      </c>
      <c r="M34" s="91" t="str">
        <f t="shared" si="13"/>
        <v/>
      </c>
      <c r="N34" s="91" t="str">
        <f t="shared" si="13"/>
        <v/>
      </c>
      <c r="O34" s="91" t="str">
        <f t="shared" si="13"/>
        <v/>
      </c>
      <c r="P34" s="91" t="str">
        <f t="shared" si="13"/>
        <v/>
      </c>
      <c r="Q34" s="91" t="str">
        <f t="shared" si="13"/>
        <v/>
      </c>
      <c r="R34" s="92" t="str">
        <f t="shared" si="14"/>
        <v/>
      </c>
      <c r="S34" s="91" t="str">
        <f t="shared" si="14"/>
        <v/>
      </c>
      <c r="T34" s="91" t="str">
        <f t="shared" si="14"/>
        <v/>
      </c>
      <c r="U34" s="91" t="str">
        <f t="shared" si="14"/>
        <v/>
      </c>
      <c r="V34" s="91" t="str">
        <f t="shared" si="14"/>
        <v/>
      </c>
      <c r="W34" s="91" t="str">
        <f t="shared" si="14"/>
        <v/>
      </c>
      <c r="X34" s="91" t="str">
        <f t="shared" si="14"/>
        <v/>
      </c>
      <c r="Y34" s="91" t="str">
        <f t="shared" si="14"/>
        <v/>
      </c>
      <c r="Z34" s="91" t="str">
        <f t="shared" si="14"/>
        <v/>
      </c>
      <c r="AA34" s="93" t="str">
        <f t="shared" si="14"/>
        <v/>
      </c>
      <c r="AB34" s="11"/>
      <c r="AC34" s="73"/>
      <c r="AD34"/>
      <c r="AE34" s="135"/>
      <c r="AF34" s="49">
        <v>205</v>
      </c>
      <c r="AG34" s="54" t="s">
        <v>46</v>
      </c>
      <c r="AH34" s="41" t="s">
        <v>22</v>
      </c>
      <c r="AI34" s="98">
        <v>30</v>
      </c>
      <c r="AJ34" s="82">
        <v>25</v>
      </c>
      <c r="AK34" s="101">
        <v>2.2951833091769576</v>
      </c>
      <c r="AM34" s="84" t="str">
        <f t="shared" si="15"/>
        <v/>
      </c>
      <c r="AN34" s="84" t="str">
        <f t="shared" si="12"/>
        <v/>
      </c>
      <c r="AO34" s="84" t="str">
        <f t="shared" si="10"/>
        <v/>
      </c>
      <c r="AP34" s="84" t="str">
        <f t="shared" si="16"/>
        <v/>
      </c>
      <c r="AQ34" s="84" t="str">
        <f t="shared" si="16"/>
        <v/>
      </c>
      <c r="AR34" s="84" t="str">
        <f t="shared" si="16"/>
        <v/>
      </c>
      <c r="AS34" s="84" t="str">
        <f t="shared" si="16"/>
        <v/>
      </c>
      <c r="AT34" s="3" t="str">
        <f t="shared" si="11"/>
        <v/>
      </c>
    </row>
    <row r="35" spans="1:46" ht="20.100000000000001" customHeight="1" thickBot="1">
      <c r="A35">
        <v>30</v>
      </c>
      <c r="B35" s="56"/>
      <c r="C35" s="57" t="str">
        <f t="shared" si="2"/>
        <v/>
      </c>
      <c r="D35" s="58" t="str">
        <f t="shared" si="3"/>
        <v/>
      </c>
      <c r="E35" s="83" t="str">
        <f t="shared" si="4"/>
        <v/>
      </c>
      <c r="F35" s="83" t="str">
        <f t="shared" si="5"/>
        <v/>
      </c>
      <c r="G35" s="85"/>
      <c r="H35" s="94" t="str">
        <f t="shared" si="13"/>
        <v/>
      </c>
      <c r="I35" s="94" t="str">
        <f t="shared" si="13"/>
        <v/>
      </c>
      <c r="J35" s="94" t="str">
        <f t="shared" si="13"/>
        <v/>
      </c>
      <c r="K35" s="94" t="str">
        <f t="shared" si="13"/>
        <v/>
      </c>
      <c r="L35" s="94" t="str">
        <f t="shared" si="13"/>
        <v/>
      </c>
      <c r="M35" s="94" t="str">
        <f t="shared" si="13"/>
        <v/>
      </c>
      <c r="N35" s="94" t="str">
        <f t="shared" si="13"/>
        <v/>
      </c>
      <c r="O35" s="94" t="str">
        <f t="shared" si="13"/>
        <v/>
      </c>
      <c r="P35" s="94" t="str">
        <f t="shared" si="13"/>
        <v/>
      </c>
      <c r="Q35" s="94" t="str">
        <f t="shared" si="13"/>
        <v/>
      </c>
      <c r="R35" s="95" t="str">
        <f t="shared" si="14"/>
        <v/>
      </c>
      <c r="S35" s="94" t="str">
        <f t="shared" si="14"/>
        <v/>
      </c>
      <c r="T35" s="94" t="str">
        <f t="shared" si="14"/>
        <v/>
      </c>
      <c r="U35" s="94" t="str">
        <f t="shared" si="14"/>
        <v/>
      </c>
      <c r="V35" s="94" t="str">
        <f t="shared" si="14"/>
        <v/>
      </c>
      <c r="W35" s="94" t="str">
        <f t="shared" si="14"/>
        <v/>
      </c>
      <c r="X35" s="94" t="str">
        <f t="shared" si="14"/>
        <v/>
      </c>
      <c r="Y35" s="94" t="str">
        <f t="shared" si="14"/>
        <v/>
      </c>
      <c r="Z35" s="94" t="str">
        <f t="shared" si="14"/>
        <v/>
      </c>
      <c r="AA35" s="96" t="str">
        <f t="shared" si="14"/>
        <v/>
      </c>
      <c r="AB35" s="11"/>
      <c r="AC35" s="74"/>
      <c r="AD35"/>
      <c r="AE35" s="135"/>
      <c r="AF35" s="49">
        <v>206</v>
      </c>
      <c r="AG35" s="54" t="s">
        <v>116</v>
      </c>
      <c r="AH35" s="41" t="s">
        <v>22</v>
      </c>
      <c r="AI35" s="98">
        <v>30</v>
      </c>
      <c r="AJ35" s="82">
        <v>25</v>
      </c>
      <c r="AK35" s="101">
        <v>0.22910787628174681</v>
      </c>
      <c r="AM35" s="84" t="str">
        <f t="shared" si="15"/>
        <v/>
      </c>
      <c r="AN35" s="84" t="str">
        <f t="shared" si="12"/>
        <v/>
      </c>
      <c r="AO35" s="84" t="str">
        <f t="shared" si="10"/>
        <v/>
      </c>
      <c r="AP35" s="84" t="str">
        <f t="shared" si="16"/>
        <v/>
      </c>
      <c r="AQ35" s="84" t="str">
        <f t="shared" si="16"/>
        <v/>
      </c>
      <c r="AR35" s="84" t="str">
        <f t="shared" si="16"/>
        <v/>
      </c>
      <c r="AS35" s="84" t="str">
        <f t="shared" si="16"/>
        <v/>
      </c>
      <c r="AT35" s="3" t="str">
        <f t="shared" si="11"/>
        <v/>
      </c>
    </row>
    <row r="36" spans="1:46" ht="20.100000000000001" customHeight="1">
      <c r="B36" s="37"/>
      <c r="C36" s="67" t="s">
        <v>149</v>
      </c>
      <c r="D36" s="31"/>
      <c r="E36" s="161" t="s">
        <v>150</v>
      </c>
      <c r="F36" s="162"/>
      <c r="G36" s="163"/>
      <c r="H36" s="108">
        <f>SUM(H6:H35)/1000</f>
        <v>0</v>
      </c>
      <c r="I36" s="108">
        <f t="shared" ref="I36:AA36" si="17">SUM(I6:I35)/1000</f>
        <v>0</v>
      </c>
      <c r="J36" s="108">
        <f t="shared" si="17"/>
        <v>0</v>
      </c>
      <c r="K36" s="108">
        <f t="shared" si="17"/>
        <v>0</v>
      </c>
      <c r="L36" s="108">
        <f t="shared" si="17"/>
        <v>0</v>
      </c>
      <c r="M36" s="108">
        <f t="shared" si="17"/>
        <v>0</v>
      </c>
      <c r="N36" s="108">
        <f t="shared" si="17"/>
        <v>0</v>
      </c>
      <c r="O36" s="108">
        <f t="shared" si="17"/>
        <v>0</v>
      </c>
      <c r="P36" s="108">
        <f t="shared" si="17"/>
        <v>0</v>
      </c>
      <c r="Q36" s="108">
        <f t="shared" si="17"/>
        <v>0</v>
      </c>
      <c r="R36" s="108">
        <f t="shared" si="17"/>
        <v>0</v>
      </c>
      <c r="S36" s="108">
        <f t="shared" si="17"/>
        <v>0</v>
      </c>
      <c r="T36" s="108">
        <f t="shared" si="17"/>
        <v>0</v>
      </c>
      <c r="U36" s="108">
        <f t="shared" si="17"/>
        <v>0</v>
      </c>
      <c r="V36" s="108">
        <f t="shared" si="17"/>
        <v>0</v>
      </c>
      <c r="W36" s="108">
        <f t="shared" si="17"/>
        <v>0</v>
      </c>
      <c r="X36" s="108">
        <f t="shared" si="17"/>
        <v>0</v>
      </c>
      <c r="Y36" s="108">
        <f t="shared" si="17"/>
        <v>0</v>
      </c>
      <c r="Z36" s="108">
        <f t="shared" si="17"/>
        <v>0</v>
      </c>
      <c r="AA36" s="109">
        <f t="shared" si="17"/>
        <v>0</v>
      </c>
      <c r="AB36" s="12"/>
      <c r="AC36" s="65"/>
      <c r="AD36"/>
      <c r="AE36" s="135"/>
      <c r="AF36" s="49">
        <v>207</v>
      </c>
      <c r="AG36" s="54" t="s">
        <v>47</v>
      </c>
      <c r="AH36" s="41" t="s">
        <v>22</v>
      </c>
      <c r="AI36" s="98">
        <v>30</v>
      </c>
      <c r="AJ36" s="82">
        <v>30</v>
      </c>
      <c r="AK36" s="101">
        <v>1.8267035212113929</v>
      </c>
      <c r="AM36" s="51"/>
      <c r="AN36" s="51"/>
      <c r="AO36" s="51"/>
      <c r="AP36" s="51"/>
      <c r="AQ36" s="51"/>
      <c r="AR36" s="51"/>
      <c r="AS36" s="51"/>
      <c r="AT36" s="52"/>
    </row>
    <row r="37" spans="1:46" ht="20.100000000000001" customHeight="1" thickBot="1">
      <c r="B37" s="37"/>
      <c r="C37" s="76"/>
      <c r="D37" s="31" t="s">
        <v>143</v>
      </c>
      <c r="E37" s="164" t="s">
        <v>142</v>
      </c>
      <c r="F37" s="165"/>
      <c r="G37" s="166"/>
      <c r="H37" s="110">
        <f>C37+H36</f>
        <v>0</v>
      </c>
      <c r="I37" s="110">
        <f>H37+I36</f>
        <v>0</v>
      </c>
      <c r="J37" s="110">
        <f t="shared" ref="J37:AA37" si="18">I37+J36</f>
        <v>0</v>
      </c>
      <c r="K37" s="110">
        <f t="shared" si="18"/>
        <v>0</v>
      </c>
      <c r="L37" s="110">
        <f t="shared" si="18"/>
        <v>0</v>
      </c>
      <c r="M37" s="110">
        <f t="shared" si="18"/>
        <v>0</v>
      </c>
      <c r="N37" s="110">
        <f t="shared" si="18"/>
        <v>0</v>
      </c>
      <c r="O37" s="110">
        <f t="shared" si="18"/>
        <v>0</v>
      </c>
      <c r="P37" s="110">
        <f t="shared" si="18"/>
        <v>0</v>
      </c>
      <c r="Q37" s="110">
        <f t="shared" si="18"/>
        <v>0</v>
      </c>
      <c r="R37" s="110">
        <f t="shared" si="18"/>
        <v>0</v>
      </c>
      <c r="S37" s="110">
        <f t="shared" si="18"/>
        <v>0</v>
      </c>
      <c r="T37" s="110">
        <f t="shared" si="18"/>
        <v>0</v>
      </c>
      <c r="U37" s="110">
        <f t="shared" si="18"/>
        <v>0</v>
      </c>
      <c r="V37" s="110">
        <f t="shared" si="18"/>
        <v>0</v>
      </c>
      <c r="W37" s="110">
        <f t="shared" si="18"/>
        <v>0</v>
      </c>
      <c r="X37" s="110">
        <f t="shared" si="18"/>
        <v>0</v>
      </c>
      <c r="Y37" s="110">
        <f t="shared" si="18"/>
        <v>0</v>
      </c>
      <c r="Z37" s="110">
        <f t="shared" si="18"/>
        <v>0</v>
      </c>
      <c r="AA37" s="111">
        <f t="shared" si="18"/>
        <v>0</v>
      </c>
      <c r="AB37" s="14"/>
      <c r="AC37" s="66"/>
      <c r="AD37"/>
      <c r="AE37" s="135"/>
      <c r="AF37" s="49">
        <v>208</v>
      </c>
      <c r="AG37" s="54" t="s">
        <v>48</v>
      </c>
      <c r="AH37" s="41" t="s">
        <v>22</v>
      </c>
      <c r="AI37" s="98">
        <v>40</v>
      </c>
      <c r="AJ37" s="82">
        <v>37</v>
      </c>
      <c r="AK37" s="101">
        <v>0.14713437939843188</v>
      </c>
      <c r="AM37" s="8"/>
      <c r="AN37" s="8"/>
      <c r="AO37" s="8"/>
      <c r="AP37" s="8"/>
      <c r="AQ37" s="8"/>
      <c r="AR37" s="8"/>
      <c r="AS37" s="8"/>
      <c r="AT37" s="50"/>
    </row>
    <row r="38" spans="1:46" ht="20.100000000000001" customHeight="1">
      <c r="C38" s="86"/>
      <c r="D38" s="86"/>
      <c r="E38" s="86"/>
      <c r="F38" s="86"/>
      <c r="G38" s="78" t="s">
        <v>154</v>
      </c>
      <c r="H38" s="88">
        <f>(1.3564*H5-3.4903)*$S$1/1000</f>
        <v>0</v>
      </c>
      <c r="I38" s="88">
        <f t="shared" ref="I38:AA38" si="19">(1.3564*I5-3.4903)*$S$1/1000</f>
        <v>0</v>
      </c>
      <c r="J38" s="88">
        <f t="shared" si="19"/>
        <v>0</v>
      </c>
      <c r="K38" s="88">
        <f t="shared" si="19"/>
        <v>0</v>
      </c>
      <c r="L38" s="88">
        <f t="shared" si="19"/>
        <v>0</v>
      </c>
      <c r="M38" s="88">
        <f t="shared" si="19"/>
        <v>0</v>
      </c>
      <c r="N38" s="88">
        <f t="shared" si="19"/>
        <v>0</v>
      </c>
      <c r="O38" s="88">
        <f t="shared" si="19"/>
        <v>0</v>
      </c>
      <c r="P38" s="88">
        <f t="shared" si="19"/>
        <v>0</v>
      </c>
      <c r="Q38" s="88">
        <f t="shared" si="19"/>
        <v>0</v>
      </c>
      <c r="R38" s="88">
        <f t="shared" si="19"/>
        <v>0</v>
      </c>
      <c r="S38" s="88">
        <f t="shared" si="19"/>
        <v>0</v>
      </c>
      <c r="T38" s="88">
        <f t="shared" si="19"/>
        <v>0</v>
      </c>
      <c r="U38" s="88">
        <f t="shared" si="19"/>
        <v>0</v>
      </c>
      <c r="V38" s="88">
        <f t="shared" si="19"/>
        <v>0</v>
      </c>
      <c r="W38" s="88">
        <f t="shared" si="19"/>
        <v>0</v>
      </c>
      <c r="X38" s="88">
        <f t="shared" si="19"/>
        <v>0</v>
      </c>
      <c r="Y38" s="88">
        <f t="shared" si="19"/>
        <v>0</v>
      </c>
      <c r="Z38" s="88">
        <f t="shared" si="19"/>
        <v>0</v>
      </c>
      <c r="AA38" s="88">
        <f t="shared" si="19"/>
        <v>0</v>
      </c>
      <c r="AB38" s="11"/>
      <c r="AC38" s="8"/>
      <c r="AD38"/>
      <c r="AE38" s="135"/>
      <c r="AF38" s="49">
        <v>209</v>
      </c>
      <c r="AG38" s="54" t="s">
        <v>117</v>
      </c>
      <c r="AH38" s="41" t="s">
        <v>42</v>
      </c>
      <c r="AI38" s="98">
        <v>10</v>
      </c>
      <c r="AJ38" s="82">
        <v>20</v>
      </c>
      <c r="AK38" s="101">
        <v>0.42983298650018675</v>
      </c>
    </row>
    <row r="39" spans="1:46" ht="19.5" customHeight="1">
      <c r="G39" s="78" t="s">
        <v>155</v>
      </c>
      <c r="H39" s="112">
        <f>H37-H38</f>
        <v>0</v>
      </c>
      <c r="I39" s="112">
        <f t="shared" ref="I39:AA39" si="20">I37-I38</f>
        <v>0</v>
      </c>
      <c r="J39" s="112">
        <f t="shared" si="20"/>
        <v>0</v>
      </c>
      <c r="K39" s="112">
        <f t="shared" si="20"/>
        <v>0</v>
      </c>
      <c r="L39" s="112">
        <f t="shared" si="20"/>
        <v>0</v>
      </c>
      <c r="M39" s="112">
        <f t="shared" si="20"/>
        <v>0</v>
      </c>
      <c r="N39" s="112">
        <f t="shared" si="20"/>
        <v>0</v>
      </c>
      <c r="O39" s="112">
        <f t="shared" si="20"/>
        <v>0</v>
      </c>
      <c r="P39" s="112">
        <f t="shared" si="20"/>
        <v>0</v>
      </c>
      <c r="Q39" s="112">
        <f t="shared" si="20"/>
        <v>0</v>
      </c>
      <c r="R39" s="112">
        <f t="shared" si="20"/>
        <v>0</v>
      </c>
      <c r="S39" s="112">
        <f t="shared" si="20"/>
        <v>0</v>
      </c>
      <c r="T39" s="112">
        <f t="shared" si="20"/>
        <v>0</v>
      </c>
      <c r="U39" s="112">
        <f t="shared" si="20"/>
        <v>0</v>
      </c>
      <c r="V39" s="112">
        <f t="shared" si="20"/>
        <v>0</v>
      </c>
      <c r="W39" s="112">
        <f t="shared" si="20"/>
        <v>0</v>
      </c>
      <c r="X39" s="112">
        <f t="shared" si="20"/>
        <v>0</v>
      </c>
      <c r="Y39" s="112">
        <f t="shared" si="20"/>
        <v>0</v>
      </c>
      <c r="Z39" s="112">
        <f t="shared" si="20"/>
        <v>0</v>
      </c>
      <c r="AA39" s="112">
        <f t="shared" si="20"/>
        <v>0</v>
      </c>
      <c r="AB39" s="11"/>
      <c r="AC39" s="8"/>
      <c r="AD39"/>
      <c r="AE39" s="135"/>
      <c r="AF39" s="49">
        <v>210</v>
      </c>
      <c r="AG39" s="54" t="s">
        <v>49</v>
      </c>
      <c r="AH39" s="41" t="s">
        <v>22</v>
      </c>
      <c r="AI39" s="98">
        <v>30</v>
      </c>
      <c r="AJ39" s="82">
        <v>24</v>
      </c>
      <c r="AK39" s="101">
        <v>0.28749071233432533</v>
      </c>
    </row>
    <row r="40" spans="1:46" ht="19.5" customHeight="1">
      <c r="G40"/>
      <c r="AB40" s="11"/>
      <c r="AC40" s="8"/>
      <c r="AD40"/>
      <c r="AE40" s="135"/>
      <c r="AF40" s="49">
        <v>211</v>
      </c>
      <c r="AG40" s="54" t="s">
        <v>50</v>
      </c>
      <c r="AH40" s="41" t="s">
        <v>22</v>
      </c>
      <c r="AI40" s="98">
        <v>20</v>
      </c>
      <c r="AJ40" s="82">
        <v>27</v>
      </c>
      <c r="AK40" s="101">
        <v>0.2725980902969265</v>
      </c>
    </row>
    <row r="41" spans="1:46" ht="19.5" customHeight="1">
      <c r="G41"/>
      <c r="AB41" s="11"/>
      <c r="AC41" s="8"/>
      <c r="AD41"/>
      <c r="AE41" s="135"/>
      <c r="AF41" s="49">
        <v>212</v>
      </c>
      <c r="AG41" s="54" t="s">
        <v>51</v>
      </c>
      <c r="AH41" s="41" t="s">
        <v>22</v>
      </c>
      <c r="AI41" s="98">
        <v>15</v>
      </c>
      <c r="AJ41" s="82">
        <v>24</v>
      </c>
      <c r="AK41" s="101">
        <v>0.74900196764437066</v>
      </c>
    </row>
    <row r="42" spans="1:46" ht="14.25">
      <c r="G42"/>
      <c r="AB42" s="11"/>
      <c r="AC42" s="8"/>
      <c r="AD42"/>
      <c r="AE42" s="135"/>
      <c r="AF42" s="49">
        <v>213</v>
      </c>
      <c r="AG42" s="54" t="s">
        <v>52</v>
      </c>
      <c r="AH42" s="41" t="s">
        <v>22</v>
      </c>
      <c r="AI42" s="98">
        <v>20</v>
      </c>
      <c r="AJ42" s="82">
        <v>20</v>
      </c>
      <c r="AK42" s="101">
        <v>0.40018294077292477</v>
      </c>
    </row>
    <row r="43" spans="1:46" ht="14.25">
      <c r="G43"/>
      <c r="AB43" s="11"/>
      <c r="AC43" s="8"/>
      <c r="AD43"/>
      <c r="AE43" s="135"/>
      <c r="AF43" s="49">
        <v>214</v>
      </c>
      <c r="AG43" s="53" t="s">
        <v>53</v>
      </c>
      <c r="AH43" s="41" t="s">
        <v>20</v>
      </c>
      <c r="AI43" s="98">
        <v>15</v>
      </c>
      <c r="AJ43" s="82">
        <v>26</v>
      </c>
      <c r="AK43" s="101">
        <v>2.7750270400192285</v>
      </c>
    </row>
    <row r="44" spans="1:46" ht="14.25">
      <c r="G44"/>
      <c r="AB44" s="11"/>
      <c r="AC44" s="8"/>
      <c r="AD44"/>
      <c r="AE44" s="135"/>
      <c r="AF44" s="49">
        <v>215</v>
      </c>
      <c r="AG44" s="53" t="s">
        <v>53</v>
      </c>
      <c r="AH44" s="41" t="s">
        <v>22</v>
      </c>
      <c r="AI44" s="98">
        <v>25</v>
      </c>
      <c r="AJ44" s="82">
        <v>32</v>
      </c>
      <c r="AK44" s="101">
        <v>6.1092956817556505</v>
      </c>
    </row>
    <row r="45" spans="1:46" ht="14.25">
      <c r="G45"/>
      <c r="AB45" s="11"/>
      <c r="AC45" s="8"/>
      <c r="AD45"/>
      <c r="AE45" s="135"/>
      <c r="AF45" s="49">
        <v>216</v>
      </c>
      <c r="AG45" s="53" t="s">
        <v>54</v>
      </c>
      <c r="AH45" s="41" t="s">
        <v>20</v>
      </c>
      <c r="AI45" s="98">
        <v>15</v>
      </c>
      <c r="AJ45" s="82">
        <v>19</v>
      </c>
      <c r="AK45" s="101">
        <v>0.50399955613668124</v>
      </c>
    </row>
    <row r="46" spans="1:46" ht="14.25">
      <c r="G46"/>
      <c r="AB46" s="11"/>
      <c r="AC46" s="8"/>
      <c r="AD46"/>
      <c r="AE46" s="135"/>
      <c r="AF46" s="49">
        <v>217</v>
      </c>
      <c r="AG46" s="53" t="s">
        <v>54</v>
      </c>
      <c r="AH46" s="41" t="s">
        <v>22</v>
      </c>
      <c r="AI46" s="98">
        <v>30</v>
      </c>
      <c r="AJ46" s="82">
        <v>37</v>
      </c>
      <c r="AK46" s="101">
        <v>0.83959851925352058</v>
      </c>
    </row>
    <row r="47" spans="1:46" ht="14.25">
      <c r="G47"/>
      <c r="AB47" s="11"/>
      <c r="AC47" s="8"/>
      <c r="AD47"/>
      <c r="AE47" s="135"/>
      <c r="AF47" s="49">
        <v>218</v>
      </c>
      <c r="AG47" s="53" t="s">
        <v>55</v>
      </c>
      <c r="AH47" s="41" t="s">
        <v>20</v>
      </c>
      <c r="AI47" s="98">
        <v>10</v>
      </c>
      <c r="AJ47" s="82">
        <v>20</v>
      </c>
      <c r="AK47" s="101">
        <v>0.97045322541945456</v>
      </c>
    </row>
    <row r="48" spans="1:46" ht="14.25">
      <c r="G48"/>
      <c r="AB48" s="11"/>
      <c r="AC48" s="8"/>
      <c r="AD48"/>
      <c r="AE48" s="136"/>
      <c r="AF48" s="49">
        <v>219</v>
      </c>
      <c r="AG48" s="53" t="s">
        <v>55</v>
      </c>
      <c r="AH48" s="41" t="s">
        <v>22</v>
      </c>
      <c r="AI48" s="98">
        <v>20</v>
      </c>
      <c r="AJ48" s="82">
        <v>24</v>
      </c>
      <c r="AK48" s="101">
        <v>5.3535411852796955</v>
      </c>
    </row>
    <row r="49" spans="7:37" ht="14.25">
      <c r="G49"/>
      <c r="AB49" s="11"/>
      <c r="AC49" s="8"/>
      <c r="AD49"/>
      <c r="AE49" s="137" t="s">
        <v>56</v>
      </c>
      <c r="AF49" s="49">
        <v>301</v>
      </c>
      <c r="AG49" s="54" t="s">
        <v>118</v>
      </c>
      <c r="AH49" s="41" t="s">
        <v>22</v>
      </c>
      <c r="AI49" s="98">
        <v>25</v>
      </c>
      <c r="AJ49" s="82">
        <v>24</v>
      </c>
      <c r="AK49" s="101">
        <v>0.85603989029569028</v>
      </c>
    </row>
    <row r="50" spans="7:37" ht="14.25">
      <c r="G50"/>
      <c r="AB50" s="11"/>
      <c r="AC50" s="8"/>
      <c r="AD50"/>
      <c r="AE50" s="137"/>
      <c r="AF50" s="49">
        <v>302</v>
      </c>
      <c r="AG50" s="54" t="s">
        <v>57</v>
      </c>
      <c r="AH50" s="41" t="s">
        <v>22</v>
      </c>
      <c r="AI50" s="98">
        <v>15</v>
      </c>
      <c r="AJ50" s="82">
        <v>30</v>
      </c>
      <c r="AK50" s="101">
        <v>2.1762608252674478</v>
      </c>
    </row>
    <row r="51" spans="7:37" ht="14.25">
      <c r="G51"/>
      <c r="AB51" s="11"/>
      <c r="AC51" s="8"/>
      <c r="AD51"/>
      <c r="AE51" s="137"/>
      <c r="AF51" s="49">
        <v>303</v>
      </c>
      <c r="AG51" s="54" t="s">
        <v>58</v>
      </c>
      <c r="AH51" s="41" t="s">
        <v>22</v>
      </c>
      <c r="AI51" s="98">
        <v>20</v>
      </c>
      <c r="AJ51" s="82">
        <v>25</v>
      </c>
      <c r="AK51" s="101">
        <v>10.69357517007855</v>
      </c>
    </row>
    <row r="52" spans="7:37" ht="14.25">
      <c r="G52"/>
      <c r="AB52" s="11"/>
      <c r="AC52" s="8"/>
      <c r="AD52"/>
      <c r="AE52" s="137"/>
      <c r="AF52" s="49">
        <v>304</v>
      </c>
      <c r="AG52" s="54" t="s">
        <v>99</v>
      </c>
      <c r="AH52" s="41" t="s">
        <v>22</v>
      </c>
      <c r="AI52" s="98">
        <v>15</v>
      </c>
      <c r="AJ52" s="82">
        <v>20</v>
      </c>
      <c r="AK52" s="101">
        <v>2.4117647058823528</v>
      </c>
    </row>
    <row r="53" spans="7:37" ht="14.25">
      <c r="G53"/>
      <c r="AB53" s="11"/>
      <c r="AC53" s="8"/>
      <c r="AD53"/>
      <c r="AE53" s="137"/>
      <c r="AF53" s="49">
        <v>305</v>
      </c>
      <c r="AG53" s="54" t="s">
        <v>59</v>
      </c>
      <c r="AH53" s="41" t="s">
        <v>22</v>
      </c>
      <c r="AI53" s="98">
        <v>15</v>
      </c>
      <c r="AJ53" s="82">
        <v>22</v>
      </c>
      <c r="AK53" s="101">
        <v>0.59514667485793271</v>
      </c>
    </row>
    <row r="54" spans="7:37" ht="14.25">
      <c r="G54"/>
      <c r="AB54" s="11"/>
      <c r="AC54" s="8"/>
      <c r="AD54"/>
      <c r="AE54" s="137"/>
      <c r="AF54" s="49">
        <v>306</v>
      </c>
      <c r="AG54" s="54" t="s">
        <v>60</v>
      </c>
      <c r="AH54" s="41" t="s">
        <v>22</v>
      </c>
      <c r="AI54" s="98">
        <v>15</v>
      </c>
      <c r="AJ54" s="82">
        <v>24</v>
      </c>
      <c r="AK54" s="101">
        <v>1.7300896031642097</v>
      </c>
    </row>
    <row r="55" spans="7:37" ht="14.25">
      <c r="G55"/>
      <c r="AB55" s="11"/>
      <c r="AC55" s="8"/>
      <c r="AD55"/>
      <c r="AE55" s="137"/>
      <c r="AF55" s="49">
        <v>307</v>
      </c>
      <c r="AG55" s="54" t="s">
        <v>61</v>
      </c>
      <c r="AH55" s="41" t="s">
        <v>22</v>
      </c>
      <c r="AI55" s="98">
        <v>15</v>
      </c>
      <c r="AJ55" s="82">
        <v>23</v>
      </c>
      <c r="AK55" s="101">
        <v>11.756903154533026</v>
      </c>
    </row>
    <row r="56" spans="7:37" ht="14.25">
      <c r="G56"/>
      <c r="AB56" s="11"/>
      <c r="AC56" s="8"/>
      <c r="AD56"/>
      <c r="AE56" s="137"/>
      <c r="AF56" s="49">
        <v>308</v>
      </c>
      <c r="AG56" s="54" t="s">
        <v>62</v>
      </c>
      <c r="AH56" s="41" t="s">
        <v>22</v>
      </c>
      <c r="AI56" s="98">
        <v>15</v>
      </c>
      <c r="AJ56" s="82">
        <v>24</v>
      </c>
      <c r="AK56" s="101">
        <v>1.6593753503077908</v>
      </c>
    </row>
    <row r="57" spans="7:37" ht="14.25">
      <c r="G57"/>
      <c r="AB57" s="11"/>
      <c r="AC57" s="8"/>
      <c r="AD57"/>
      <c r="AE57" s="137"/>
      <c r="AF57" s="49">
        <v>309</v>
      </c>
      <c r="AG57" s="54" t="s">
        <v>63</v>
      </c>
      <c r="AH57" s="41" t="s">
        <v>22</v>
      </c>
      <c r="AI57" s="98">
        <v>15</v>
      </c>
      <c r="AJ57" s="82">
        <v>30</v>
      </c>
      <c r="AK57" s="101">
        <v>0.58049593576161218</v>
      </c>
    </row>
    <row r="58" spans="7:37" ht="14.25">
      <c r="G58"/>
      <c r="AB58" s="11"/>
      <c r="AC58" s="8"/>
      <c r="AD58"/>
      <c r="AE58" s="137"/>
      <c r="AF58" s="49">
        <v>310</v>
      </c>
      <c r="AG58" s="54" t="s">
        <v>64</v>
      </c>
      <c r="AH58" s="41" t="s">
        <v>22</v>
      </c>
      <c r="AI58" s="98">
        <v>15</v>
      </c>
      <c r="AJ58" s="82">
        <v>28</v>
      </c>
      <c r="AK58" s="101">
        <v>0.473276998588533</v>
      </c>
    </row>
    <row r="59" spans="7:37" ht="14.25">
      <c r="G59"/>
      <c r="AB59" s="11"/>
      <c r="AC59" s="8"/>
      <c r="AD59"/>
      <c r="AE59" s="137"/>
      <c r="AF59" s="49">
        <v>311</v>
      </c>
      <c r="AG59" s="54" t="s">
        <v>65</v>
      </c>
      <c r="AH59" s="41" t="s">
        <v>22</v>
      </c>
      <c r="AI59" s="98">
        <v>20</v>
      </c>
      <c r="AJ59" s="82">
        <v>28</v>
      </c>
      <c r="AK59" s="101">
        <v>0.96932515337423308</v>
      </c>
    </row>
    <row r="60" spans="7:37" ht="14.25">
      <c r="G60"/>
      <c r="AB60" s="11"/>
      <c r="AC60" s="8"/>
      <c r="AD60"/>
      <c r="AE60" s="137"/>
      <c r="AF60" s="49">
        <v>312</v>
      </c>
      <c r="AG60" s="54" t="s">
        <v>66</v>
      </c>
      <c r="AH60" s="41" t="s">
        <v>22</v>
      </c>
      <c r="AI60" s="98">
        <v>25</v>
      </c>
      <c r="AJ60" s="82">
        <v>31</v>
      </c>
      <c r="AK60" s="101">
        <v>0.63728620296465222</v>
      </c>
    </row>
    <row r="61" spans="7:37" ht="14.25">
      <c r="G61"/>
      <c r="AB61" s="11"/>
      <c r="AC61" s="8"/>
      <c r="AD61"/>
      <c r="AE61" s="137"/>
      <c r="AF61" s="49">
        <v>313</v>
      </c>
      <c r="AG61" s="54" t="s">
        <v>67</v>
      </c>
      <c r="AH61" s="41" t="s">
        <v>22</v>
      </c>
      <c r="AI61" s="98">
        <v>18</v>
      </c>
      <c r="AJ61" s="82">
        <v>33</v>
      </c>
      <c r="AK61" s="101">
        <v>0.65591220040934417</v>
      </c>
    </row>
    <row r="62" spans="7:37" ht="14.25">
      <c r="G62"/>
      <c r="AB62" s="11"/>
      <c r="AC62" s="8"/>
      <c r="AD62"/>
      <c r="AE62" s="137"/>
      <c r="AF62" s="49">
        <v>314</v>
      </c>
      <c r="AG62" s="54" t="s">
        <v>68</v>
      </c>
      <c r="AH62" s="41" t="s">
        <v>22</v>
      </c>
      <c r="AI62" s="98">
        <v>15</v>
      </c>
      <c r="AJ62" s="82">
        <v>24</v>
      </c>
      <c r="AK62" s="101">
        <v>0.31379711107421548</v>
      </c>
    </row>
    <row r="63" spans="7:37" ht="14.25">
      <c r="G63"/>
      <c r="AB63" s="11"/>
      <c r="AC63" s="8"/>
      <c r="AD63"/>
      <c r="AE63" s="137"/>
      <c r="AF63" s="49">
        <v>315</v>
      </c>
      <c r="AG63" s="54" t="s">
        <v>69</v>
      </c>
      <c r="AH63" s="41" t="s">
        <v>22</v>
      </c>
      <c r="AI63" s="98">
        <v>15</v>
      </c>
      <c r="AJ63" s="82">
        <v>22</v>
      </c>
      <c r="AK63" s="101">
        <v>0.26935186607279987</v>
      </c>
    </row>
    <row r="64" spans="7:37" ht="14.25">
      <c r="G64"/>
      <c r="AB64" s="11"/>
      <c r="AC64" s="8"/>
      <c r="AD64"/>
      <c r="AE64" s="137"/>
      <c r="AF64" s="49">
        <v>316</v>
      </c>
      <c r="AG64" s="54" t="s">
        <v>70</v>
      </c>
      <c r="AH64" s="41" t="s">
        <v>22</v>
      </c>
      <c r="AI64" s="98">
        <v>15</v>
      </c>
      <c r="AJ64" s="82">
        <v>27</v>
      </c>
      <c r="AK64" s="101">
        <v>0.14252587365776384</v>
      </c>
    </row>
    <row r="65" spans="7:37" ht="14.25">
      <c r="G65"/>
      <c r="AB65" s="11"/>
      <c r="AC65" s="8"/>
      <c r="AD65"/>
      <c r="AE65" s="137"/>
      <c r="AF65" s="49">
        <v>317</v>
      </c>
      <c r="AG65" s="54" t="s">
        <v>71</v>
      </c>
      <c r="AH65" s="41" t="s">
        <v>22</v>
      </c>
      <c r="AI65" s="98">
        <v>15</v>
      </c>
      <c r="AJ65" s="82">
        <v>21</v>
      </c>
      <c r="AK65" s="101">
        <v>9.3758272010164651E-2</v>
      </c>
    </row>
    <row r="66" spans="7:37" ht="14.25">
      <c r="G66"/>
      <c r="AB66" s="11"/>
      <c r="AC66" s="8"/>
      <c r="AD66"/>
      <c r="AE66" s="137"/>
      <c r="AF66" s="49">
        <v>318</v>
      </c>
      <c r="AG66" s="54" t="s">
        <v>72</v>
      </c>
      <c r="AH66" s="41" t="s">
        <v>22</v>
      </c>
      <c r="AI66" s="98">
        <v>10</v>
      </c>
      <c r="AJ66" s="82">
        <v>26</v>
      </c>
      <c r="AK66" s="101">
        <v>9.9554337040672014E-2</v>
      </c>
    </row>
    <row r="67" spans="7:37" ht="14.25">
      <c r="G67"/>
      <c r="AB67" s="11"/>
      <c r="AC67" s="8"/>
      <c r="AD67"/>
      <c r="AE67" s="137"/>
      <c r="AF67" s="49">
        <v>319</v>
      </c>
      <c r="AG67" s="54" t="s">
        <v>119</v>
      </c>
      <c r="AH67" s="41" t="s">
        <v>22</v>
      </c>
      <c r="AI67" s="98">
        <v>20</v>
      </c>
      <c r="AJ67" s="82">
        <v>31</v>
      </c>
      <c r="AK67" s="101">
        <v>0.91111488014473085</v>
      </c>
    </row>
    <row r="68" spans="7:37" ht="14.25">
      <c r="G68"/>
      <c r="AB68" s="11"/>
      <c r="AC68" s="8"/>
      <c r="AD68"/>
      <c r="AE68" s="137"/>
      <c r="AF68" s="49">
        <v>320</v>
      </c>
      <c r="AG68" s="54" t="s">
        <v>120</v>
      </c>
      <c r="AH68" s="41" t="s">
        <v>22</v>
      </c>
      <c r="AI68" s="98">
        <v>20</v>
      </c>
      <c r="AJ68" s="82">
        <v>22</v>
      </c>
      <c r="AK68" s="101">
        <v>0.47319335050434902</v>
      </c>
    </row>
    <row r="69" spans="7:37" ht="14.25">
      <c r="G69"/>
      <c r="AB69" s="11"/>
      <c r="AC69" s="8"/>
      <c r="AD69"/>
      <c r="AE69" s="137"/>
      <c r="AF69" s="49">
        <v>321</v>
      </c>
      <c r="AG69" s="54" t="s">
        <v>73</v>
      </c>
      <c r="AH69" s="41" t="s">
        <v>22</v>
      </c>
      <c r="AI69" s="98">
        <v>20</v>
      </c>
      <c r="AJ69" s="82">
        <v>24</v>
      </c>
      <c r="AK69" s="101">
        <v>0.82695885879677489</v>
      </c>
    </row>
    <row r="70" spans="7:37" ht="14.25">
      <c r="G70"/>
      <c r="AB70" s="11"/>
      <c r="AC70" s="8"/>
      <c r="AD70"/>
      <c r="AE70" s="137"/>
      <c r="AF70" s="49">
        <v>322</v>
      </c>
      <c r="AG70" s="54" t="s">
        <v>121</v>
      </c>
      <c r="AH70" s="41" t="s">
        <v>34</v>
      </c>
      <c r="AI70" s="98">
        <v>20</v>
      </c>
      <c r="AJ70" s="82">
        <v>29</v>
      </c>
      <c r="AK70" s="101">
        <v>0.73563958916627947</v>
      </c>
    </row>
    <row r="71" spans="7:37" ht="14.25">
      <c r="G71"/>
      <c r="AB71" s="11"/>
      <c r="AC71" s="8"/>
      <c r="AD71"/>
      <c r="AE71" s="137"/>
      <c r="AF71" s="49">
        <v>323</v>
      </c>
      <c r="AG71" s="54" t="s">
        <v>74</v>
      </c>
      <c r="AH71" s="41" t="s">
        <v>22</v>
      </c>
      <c r="AI71" s="98">
        <v>25</v>
      </c>
      <c r="AJ71" s="82">
        <v>25</v>
      </c>
      <c r="AK71" s="101">
        <v>2.0807726611316637</v>
      </c>
    </row>
    <row r="72" spans="7:37" ht="14.25">
      <c r="G72"/>
      <c r="AB72" s="11"/>
      <c r="AC72" s="8"/>
      <c r="AD72"/>
      <c r="AE72" s="137"/>
      <c r="AF72" s="49">
        <v>324</v>
      </c>
      <c r="AG72" s="54" t="s">
        <v>122</v>
      </c>
      <c r="AH72" s="41" t="s">
        <v>34</v>
      </c>
      <c r="AI72" s="98">
        <v>20</v>
      </c>
      <c r="AJ72" s="82">
        <v>32</v>
      </c>
      <c r="AK72" s="101">
        <v>0.47083345688080624</v>
      </c>
    </row>
    <row r="73" spans="7:37" ht="14.25">
      <c r="G73"/>
      <c r="AB73" s="11"/>
      <c r="AC73" s="8"/>
      <c r="AD73"/>
      <c r="AE73" s="137"/>
      <c r="AF73" s="49">
        <v>325</v>
      </c>
      <c r="AG73" s="54" t="s">
        <v>75</v>
      </c>
      <c r="AH73" s="41" t="s">
        <v>22</v>
      </c>
      <c r="AI73" s="98">
        <v>40</v>
      </c>
      <c r="AJ73" s="82">
        <v>30</v>
      </c>
      <c r="AK73" s="101">
        <v>0.86365023996353851</v>
      </c>
    </row>
    <row r="74" spans="7:37" ht="14.25">
      <c r="G74"/>
      <c r="AB74" s="11"/>
      <c r="AC74" s="8"/>
      <c r="AD74"/>
      <c r="AE74" s="137"/>
      <c r="AF74" s="49">
        <v>326</v>
      </c>
      <c r="AG74" s="54" t="s">
        <v>123</v>
      </c>
      <c r="AH74" s="41" t="s">
        <v>34</v>
      </c>
      <c r="AI74" s="98">
        <v>20</v>
      </c>
      <c r="AJ74" s="82">
        <v>34</v>
      </c>
      <c r="AK74" s="101">
        <v>0.74367131600179748</v>
      </c>
    </row>
    <row r="75" spans="7:37" ht="14.25">
      <c r="G75"/>
      <c r="AB75" s="11"/>
      <c r="AC75" s="8"/>
      <c r="AD75"/>
      <c r="AE75" s="137"/>
      <c r="AF75" s="49">
        <v>327</v>
      </c>
      <c r="AG75" s="54" t="s">
        <v>76</v>
      </c>
      <c r="AH75" s="41" t="s">
        <v>22</v>
      </c>
      <c r="AI75" s="98">
        <v>40</v>
      </c>
      <c r="AJ75" s="82">
        <v>30</v>
      </c>
      <c r="AK75" s="101">
        <v>0.52761925271885435</v>
      </c>
    </row>
    <row r="76" spans="7:37" ht="14.25">
      <c r="G76"/>
      <c r="AB76" s="11"/>
      <c r="AC76" s="8"/>
      <c r="AD76"/>
      <c r="AE76" s="137"/>
      <c r="AF76" s="49">
        <v>328</v>
      </c>
      <c r="AG76" s="54" t="s">
        <v>124</v>
      </c>
      <c r="AH76" s="41" t="s">
        <v>34</v>
      </c>
      <c r="AI76" s="98">
        <v>30</v>
      </c>
      <c r="AJ76" s="82">
        <v>35</v>
      </c>
      <c r="AK76" s="101">
        <v>0.14338052894706713</v>
      </c>
    </row>
    <row r="77" spans="7:37" ht="14.25">
      <c r="G77"/>
      <c r="AB77" s="11"/>
      <c r="AC77" s="8"/>
      <c r="AD77"/>
      <c r="AE77" s="137"/>
      <c r="AF77" s="49">
        <v>329</v>
      </c>
      <c r="AG77" s="54" t="s">
        <v>77</v>
      </c>
      <c r="AH77" s="41" t="s">
        <v>22</v>
      </c>
      <c r="AI77" s="98">
        <v>30</v>
      </c>
      <c r="AJ77" s="82">
        <v>27</v>
      </c>
      <c r="AK77" s="101">
        <v>0.23454933323554022</v>
      </c>
    </row>
    <row r="78" spans="7:37" ht="14.25">
      <c r="G78"/>
      <c r="AB78" s="11"/>
      <c r="AC78" s="8"/>
      <c r="AD78"/>
      <c r="AE78" s="137"/>
      <c r="AF78" s="49">
        <v>330</v>
      </c>
      <c r="AG78" s="54" t="s">
        <v>78</v>
      </c>
      <c r="AH78" s="41" t="s">
        <v>34</v>
      </c>
      <c r="AI78" s="98">
        <v>30</v>
      </c>
      <c r="AJ78" s="82">
        <v>23</v>
      </c>
      <c r="AK78" s="101">
        <v>1.324431256181998</v>
      </c>
    </row>
    <row r="79" spans="7:37" ht="14.25">
      <c r="G79"/>
      <c r="AB79" s="11"/>
      <c r="AC79" s="8"/>
      <c r="AD79"/>
      <c r="AE79" s="137"/>
      <c r="AF79" s="49">
        <v>331</v>
      </c>
      <c r="AG79" s="54" t="s">
        <v>79</v>
      </c>
      <c r="AH79" s="41" t="s">
        <v>34</v>
      </c>
      <c r="AI79" s="98">
        <v>30</v>
      </c>
      <c r="AJ79" s="82">
        <v>35</v>
      </c>
      <c r="AK79" s="101">
        <v>0.26470432526867488</v>
      </c>
    </row>
    <row r="80" spans="7:37" ht="14.25">
      <c r="G80"/>
      <c r="AB80" s="11"/>
      <c r="AC80" s="8"/>
      <c r="AD80"/>
      <c r="AE80" s="137"/>
      <c r="AF80" s="49">
        <v>332</v>
      </c>
      <c r="AG80" s="54" t="s">
        <v>80</v>
      </c>
      <c r="AH80" s="41" t="s">
        <v>22</v>
      </c>
      <c r="AI80" s="98">
        <v>10</v>
      </c>
      <c r="AJ80" s="82">
        <v>23</v>
      </c>
      <c r="AK80" s="101">
        <v>0.13474025974025974</v>
      </c>
    </row>
    <row r="81" spans="7:37" ht="14.25">
      <c r="G81"/>
      <c r="AB81" s="11"/>
      <c r="AC81" s="8"/>
      <c r="AD81"/>
      <c r="AE81" s="137"/>
      <c r="AF81" s="49">
        <v>333</v>
      </c>
      <c r="AG81" s="54" t="s">
        <v>81</v>
      </c>
      <c r="AH81" s="41" t="s">
        <v>22</v>
      </c>
      <c r="AI81" s="98">
        <v>10</v>
      </c>
      <c r="AJ81" s="82">
        <v>22</v>
      </c>
      <c r="AK81" s="101">
        <v>0.35579827481979576</v>
      </c>
    </row>
    <row r="82" spans="7:37" ht="14.25">
      <c r="G82"/>
      <c r="AB82" s="11"/>
      <c r="AC82" s="8"/>
      <c r="AD82"/>
      <c r="AE82" s="137"/>
      <c r="AF82" s="49">
        <v>334</v>
      </c>
      <c r="AG82" s="54" t="s">
        <v>82</v>
      </c>
      <c r="AH82" s="41" t="s">
        <v>22</v>
      </c>
      <c r="AI82" s="98">
        <v>10</v>
      </c>
      <c r="AJ82" s="82">
        <v>0</v>
      </c>
      <c r="AK82" s="101">
        <v>0</v>
      </c>
    </row>
    <row r="83" spans="7:37" ht="14.25">
      <c r="G83"/>
      <c r="AB83" s="11"/>
      <c r="AC83" s="8"/>
      <c r="AD83"/>
      <c r="AE83" s="137"/>
      <c r="AF83" s="49">
        <v>335</v>
      </c>
      <c r="AG83" s="54" t="s">
        <v>83</v>
      </c>
      <c r="AH83" s="41" t="s">
        <v>22</v>
      </c>
      <c r="AI83" s="98">
        <v>20</v>
      </c>
      <c r="AJ83" s="82">
        <v>28</v>
      </c>
      <c r="AK83" s="101">
        <v>0.30948188463795956</v>
      </c>
    </row>
    <row r="84" spans="7:37" ht="14.25">
      <c r="G84"/>
      <c r="AB84" s="11"/>
      <c r="AC84" s="8"/>
      <c r="AD84"/>
      <c r="AE84" s="137"/>
      <c r="AF84" s="49">
        <v>336</v>
      </c>
      <c r="AG84" s="54" t="s">
        <v>84</v>
      </c>
      <c r="AH84" s="41" t="s">
        <v>22</v>
      </c>
      <c r="AI84" s="98">
        <v>20</v>
      </c>
      <c r="AJ84" s="82">
        <v>35</v>
      </c>
      <c r="AK84" s="101">
        <v>0.47741668940201032</v>
      </c>
    </row>
    <row r="85" spans="7:37" ht="14.25">
      <c r="G85"/>
      <c r="AB85" s="11"/>
      <c r="AC85" s="8"/>
      <c r="AD85"/>
      <c r="AE85" s="137"/>
      <c r="AF85" s="49">
        <v>337</v>
      </c>
      <c r="AG85" s="54" t="s">
        <v>85</v>
      </c>
      <c r="AH85" s="41" t="s">
        <v>22</v>
      </c>
      <c r="AI85" s="98">
        <v>25</v>
      </c>
      <c r="AJ85" s="82">
        <v>26</v>
      </c>
      <c r="AK85" s="101">
        <v>0.79572420835953239</v>
      </c>
    </row>
    <row r="86" spans="7:37" ht="14.25">
      <c r="G86"/>
      <c r="AB86" s="11"/>
      <c r="AC86" s="8"/>
      <c r="AD86"/>
      <c r="AE86" s="137"/>
      <c r="AF86" s="49">
        <v>338</v>
      </c>
      <c r="AG86" s="54" t="s">
        <v>86</v>
      </c>
      <c r="AH86" s="41" t="s">
        <v>22</v>
      </c>
      <c r="AI86" s="98">
        <v>25</v>
      </c>
      <c r="AJ86" s="82">
        <v>35</v>
      </c>
      <c r="AK86" s="101">
        <v>0.77904060615762227</v>
      </c>
    </row>
    <row r="87" spans="7:37" ht="14.25">
      <c r="G87"/>
      <c r="AB87" s="11"/>
      <c r="AC87" s="8"/>
      <c r="AD87"/>
      <c r="AE87" s="137"/>
      <c r="AF87" s="49">
        <v>339</v>
      </c>
      <c r="AG87" s="54" t="s">
        <v>87</v>
      </c>
      <c r="AH87" s="41" t="s">
        <v>22</v>
      </c>
      <c r="AI87" s="98">
        <v>10</v>
      </c>
      <c r="AJ87" s="82">
        <v>19</v>
      </c>
      <c r="AK87" s="101">
        <v>5.2773196024848749E-2</v>
      </c>
    </row>
    <row r="88" spans="7:37" ht="14.25">
      <c r="G88"/>
      <c r="AB88" s="11"/>
      <c r="AC88" s="8"/>
      <c r="AD88"/>
      <c r="AE88" s="137"/>
      <c r="AF88" s="49">
        <v>340</v>
      </c>
      <c r="AG88" s="54" t="s">
        <v>88</v>
      </c>
      <c r="AH88" s="41" t="s">
        <v>22</v>
      </c>
      <c r="AI88" s="98">
        <v>15</v>
      </c>
      <c r="AJ88" s="82">
        <v>25</v>
      </c>
      <c r="AK88" s="101">
        <v>0.347309790538397</v>
      </c>
    </row>
    <row r="89" spans="7:37" ht="14.25">
      <c r="G89"/>
      <c r="AB89" s="11"/>
      <c r="AC89" s="8"/>
      <c r="AD89"/>
      <c r="AE89" s="137"/>
      <c r="AF89" s="49">
        <v>341</v>
      </c>
      <c r="AG89" s="54" t="s">
        <v>89</v>
      </c>
      <c r="AH89" s="41" t="s">
        <v>22</v>
      </c>
      <c r="AI89" s="98">
        <v>50</v>
      </c>
      <c r="AJ89" s="82">
        <v>24</v>
      </c>
      <c r="AK89" s="101">
        <v>0.27947791460806726</v>
      </c>
    </row>
    <row r="90" spans="7:37" ht="14.25">
      <c r="G90"/>
      <c r="AB90" s="11"/>
      <c r="AC90" s="8"/>
      <c r="AD90"/>
      <c r="AE90" s="137"/>
      <c r="AF90" s="49">
        <v>342</v>
      </c>
      <c r="AG90" s="54" t="s">
        <v>90</v>
      </c>
      <c r="AH90" s="41" t="s">
        <v>22</v>
      </c>
      <c r="AI90" s="98">
        <v>20</v>
      </c>
      <c r="AJ90" s="82">
        <v>24</v>
      </c>
      <c r="AK90" s="101">
        <v>0.68602789846787104</v>
      </c>
    </row>
    <row r="91" spans="7:37" ht="14.25">
      <c r="G91"/>
      <c r="AB91" s="11"/>
      <c r="AC91" s="8"/>
      <c r="AD91"/>
      <c r="AE91" s="137"/>
      <c r="AF91" s="49">
        <v>343</v>
      </c>
      <c r="AG91" s="54" t="s">
        <v>91</v>
      </c>
      <c r="AH91" s="41" t="s">
        <v>22</v>
      </c>
      <c r="AI91" s="98">
        <v>25</v>
      </c>
      <c r="AJ91" s="82">
        <v>25</v>
      </c>
      <c r="AK91" s="101">
        <v>0.54835943493793571</v>
      </c>
    </row>
    <row r="92" spans="7:37" ht="14.25">
      <c r="G92"/>
      <c r="AB92" s="11"/>
      <c r="AC92" s="8"/>
      <c r="AD92"/>
      <c r="AE92" s="137"/>
      <c r="AF92" s="49">
        <v>344</v>
      </c>
      <c r="AG92" s="54" t="s">
        <v>92</v>
      </c>
      <c r="AH92" s="41" t="s">
        <v>22</v>
      </c>
      <c r="AI92" s="98">
        <v>12</v>
      </c>
      <c r="AJ92" s="82">
        <v>31</v>
      </c>
      <c r="AK92" s="101">
        <v>0.34899986311349834</v>
      </c>
    </row>
    <row r="93" spans="7:37" ht="14.25">
      <c r="G93"/>
      <c r="AB93" s="11"/>
      <c r="AC93" s="8"/>
      <c r="AD93"/>
      <c r="AE93" s="137"/>
      <c r="AF93" s="49">
        <v>345</v>
      </c>
      <c r="AG93" s="54" t="s">
        <v>93</v>
      </c>
      <c r="AH93" s="41" t="s">
        <v>22</v>
      </c>
      <c r="AI93" s="98">
        <v>30</v>
      </c>
      <c r="AJ93" s="82">
        <v>25</v>
      </c>
      <c r="AK93" s="101">
        <v>0.271692986924775</v>
      </c>
    </row>
    <row r="94" spans="7:37" ht="14.25">
      <c r="G94"/>
      <c r="AB94" s="11"/>
      <c r="AC94" s="8"/>
      <c r="AD94"/>
      <c r="AE94" s="137"/>
      <c r="AF94" s="49">
        <v>346</v>
      </c>
      <c r="AG94" s="54" t="s">
        <v>94</v>
      </c>
      <c r="AH94" s="41" t="s">
        <v>22</v>
      </c>
      <c r="AI94" s="98">
        <v>25</v>
      </c>
      <c r="AJ94" s="82">
        <v>24</v>
      </c>
      <c r="AK94" s="101">
        <v>1.4273097304354505</v>
      </c>
    </row>
    <row r="95" spans="7:37" ht="14.25">
      <c r="G95"/>
      <c r="AB95" s="11"/>
      <c r="AC95" s="8"/>
      <c r="AD95"/>
      <c r="AE95" s="137"/>
      <c r="AF95" s="49">
        <v>347</v>
      </c>
      <c r="AG95" s="54" t="s">
        <v>95</v>
      </c>
      <c r="AH95" s="41" t="s">
        <v>22</v>
      </c>
      <c r="AI95" s="98">
        <v>15</v>
      </c>
      <c r="AJ95" s="82">
        <v>25</v>
      </c>
      <c r="AK95" s="101">
        <v>0.39970162932995801</v>
      </c>
    </row>
    <row r="96" spans="7:37" ht="14.25">
      <c r="G96"/>
      <c r="AB96" s="11"/>
      <c r="AC96" s="8"/>
      <c r="AD96"/>
      <c r="AE96" s="137"/>
      <c r="AF96" s="49">
        <v>348</v>
      </c>
      <c r="AG96" s="54" t="s">
        <v>96</v>
      </c>
      <c r="AH96" s="41" t="s">
        <v>22</v>
      </c>
      <c r="AI96" s="98">
        <v>25</v>
      </c>
      <c r="AJ96" s="82">
        <v>23</v>
      </c>
      <c r="AK96" s="101">
        <v>0.68146565924438396</v>
      </c>
    </row>
    <row r="97" spans="7:37" ht="14.25">
      <c r="G97"/>
      <c r="AB97" s="11"/>
      <c r="AC97" s="8"/>
      <c r="AD97"/>
      <c r="AE97" s="137"/>
      <c r="AF97" s="49">
        <v>349</v>
      </c>
      <c r="AG97" s="54" t="s">
        <v>97</v>
      </c>
      <c r="AH97" s="41" t="s">
        <v>22</v>
      </c>
      <c r="AI97" s="98">
        <v>15</v>
      </c>
      <c r="AJ97" s="82">
        <v>25</v>
      </c>
      <c r="AK97" s="101">
        <v>2.0185071298751698</v>
      </c>
    </row>
    <row r="98" spans="7:37" ht="14.25">
      <c r="G98"/>
      <c r="AB98" s="11"/>
      <c r="AC98" s="8"/>
      <c r="AD98"/>
      <c r="AE98" s="137"/>
      <c r="AF98" s="49">
        <v>350</v>
      </c>
      <c r="AG98" s="54" t="s">
        <v>98</v>
      </c>
      <c r="AH98" s="41" t="s">
        <v>22</v>
      </c>
      <c r="AI98" s="98">
        <v>15</v>
      </c>
      <c r="AJ98" s="82">
        <v>25</v>
      </c>
      <c r="AK98" s="101">
        <v>0.64029270523667958</v>
      </c>
    </row>
    <row r="99" spans="7:37">
      <c r="G99"/>
      <c r="AB99" s="11"/>
      <c r="AC99" s="8"/>
      <c r="AD99"/>
    </row>
    <row r="100" spans="7:37">
      <c r="G100"/>
      <c r="AB100" s="11"/>
      <c r="AC100" s="8"/>
      <c r="AD100"/>
    </row>
    <row r="101" spans="7:37">
      <c r="G101"/>
      <c r="AB101" s="11"/>
      <c r="AC101" s="8"/>
      <c r="AD101"/>
    </row>
    <row r="102" spans="7:37">
      <c r="G102"/>
      <c r="AB102" s="11"/>
      <c r="AC102" s="8"/>
      <c r="AD102"/>
    </row>
    <row r="103" spans="7:37">
      <c r="G103"/>
      <c r="AB103" s="11"/>
      <c r="AC103" s="8"/>
      <c r="AD103"/>
    </row>
    <row r="104" spans="7:37">
      <c r="G104"/>
      <c r="AB104" s="11"/>
      <c r="AC104" s="8"/>
      <c r="AD104"/>
    </row>
    <row r="105" spans="7:37">
      <c r="G105"/>
      <c r="AB105" s="11"/>
      <c r="AC105" s="8"/>
      <c r="AD105"/>
    </row>
    <row r="106" spans="7:37">
      <c r="G106"/>
      <c r="AB106" s="11"/>
      <c r="AC106" s="8"/>
      <c r="AD106"/>
    </row>
    <row r="107" spans="7:37">
      <c r="G107"/>
      <c r="AB107" s="11"/>
      <c r="AC107" s="8"/>
      <c r="AD107"/>
    </row>
    <row r="108" spans="7:37">
      <c r="G108"/>
      <c r="AB108" s="11"/>
      <c r="AC108" s="8"/>
      <c r="AD108"/>
    </row>
    <row r="109" spans="7:37">
      <c r="G109"/>
      <c r="AB109" s="11"/>
      <c r="AC109" s="8"/>
      <c r="AD109"/>
    </row>
    <row r="110" spans="7:37">
      <c r="G110"/>
      <c r="AB110" s="11"/>
      <c r="AC110" s="8"/>
      <c r="AD110"/>
    </row>
    <row r="111" spans="7:37">
      <c r="G111"/>
      <c r="AB111" s="11"/>
      <c r="AC111" s="8"/>
      <c r="AD111"/>
    </row>
    <row r="112" spans="7:37">
      <c r="G112"/>
      <c r="AB112" s="11"/>
      <c r="AC112" s="8"/>
      <c r="AD112"/>
    </row>
    <row r="113" spans="7:30">
      <c r="G113"/>
      <c r="AB113" s="11"/>
      <c r="AC113" s="8"/>
      <c r="AD113"/>
    </row>
    <row r="114" spans="7:30">
      <c r="G114"/>
      <c r="AB114" s="11"/>
      <c r="AC114" s="8"/>
      <c r="AD114"/>
    </row>
    <row r="115" spans="7:30">
      <c r="G115"/>
      <c r="AB115" s="11"/>
      <c r="AC115" s="8"/>
      <c r="AD115"/>
    </row>
    <row r="116" spans="7:30">
      <c r="G116"/>
      <c r="AB116" s="11"/>
      <c r="AC116" s="8"/>
      <c r="AD116"/>
    </row>
    <row r="117" spans="7:30">
      <c r="G117"/>
      <c r="AB117" s="11"/>
      <c r="AC117" s="8"/>
      <c r="AD117"/>
    </row>
    <row r="118" spans="7:30">
      <c r="G118"/>
      <c r="AB118" s="11"/>
      <c r="AC118" s="8"/>
      <c r="AD118"/>
    </row>
    <row r="119" spans="7:30">
      <c r="G119"/>
      <c r="AB119" s="11"/>
      <c r="AC119" s="8"/>
      <c r="AD119"/>
    </row>
    <row r="120" spans="7:30">
      <c r="G120"/>
      <c r="AB120" s="11"/>
      <c r="AC120" s="8"/>
      <c r="AD120"/>
    </row>
    <row r="121" spans="7:30">
      <c r="G121"/>
      <c r="AB121" s="11"/>
      <c r="AC121" s="8"/>
      <c r="AD121"/>
    </row>
    <row r="122" spans="7:30">
      <c r="G122"/>
      <c r="AB122" s="11"/>
      <c r="AC122" s="8"/>
      <c r="AD122"/>
    </row>
    <row r="123" spans="7:30">
      <c r="G123"/>
      <c r="AB123" s="11"/>
      <c r="AC123" s="8"/>
      <c r="AD123"/>
    </row>
    <row r="124" spans="7:30">
      <c r="G124"/>
      <c r="AB124" s="11"/>
      <c r="AC124" s="8"/>
      <c r="AD124"/>
    </row>
  </sheetData>
  <sheetProtection algorithmName="SHA-512" hashValue="/hIvjbXUhnBwGotOmpDmIHZtXEH7PSAhg/Rp9JU4Pms+nmFuA0GZ6FLRvLdvtejYB1UZSbXcSKZcBGVFT4Dong==" saltValue="1SdoXhwrfX9gi9q85iz2Uw==" spinCount="100000" sheet="1" objects="1" scenarios="1"/>
  <protectedRanges>
    <protectedRange sqref="B1:I1 O1 S1:T1 W1 B6:B35 C37 G6:G35 AC6:AC35" name="範囲1"/>
  </protectedRanges>
  <mergeCells count="23">
    <mergeCell ref="AE49:AE98"/>
    <mergeCell ref="AT4:AT5"/>
    <mergeCell ref="AE6:AE29"/>
    <mergeCell ref="AE30:AE48"/>
    <mergeCell ref="E36:G36"/>
    <mergeCell ref="E37:G37"/>
    <mergeCell ref="AK3:AK5"/>
    <mergeCell ref="AM3:AT3"/>
    <mergeCell ref="G4:G5"/>
    <mergeCell ref="AC4:AC5"/>
    <mergeCell ref="AM4:AS4"/>
    <mergeCell ref="AJ3:AJ5"/>
    <mergeCell ref="B1:I1"/>
    <mergeCell ref="J1:L1"/>
    <mergeCell ref="S1:T1"/>
    <mergeCell ref="AE3:AH4"/>
    <mergeCell ref="AI3:AI5"/>
    <mergeCell ref="B4:B5"/>
    <mergeCell ref="C4:C5"/>
    <mergeCell ref="D4:D5"/>
    <mergeCell ref="E4:E5"/>
    <mergeCell ref="F4:F5"/>
    <mergeCell ref="AE1:AH2"/>
  </mergeCells>
  <phoneticPr fontId="3"/>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解説</vt:lpstr>
      <vt:lpstr>計画１</vt:lpstr>
      <vt:lpstr>計画２</vt:lpstr>
      <vt:lpstr>モデル計画</vt:lpstr>
      <vt:lpstr>モデル計画!Print_Area</vt:lpstr>
      <vt:lpstr>計画１!Print_Area</vt:lpstr>
      <vt:lpstr>計画２!Print_Area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seimiya2015</dc:creator>
  <cp:lastModifiedBy>no1014</cp:lastModifiedBy>
  <cp:lastPrinted>2018-04-10T05:52:47Z</cp:lastPrinted>
  <dcterms:created xsi:type="dcterms:W3CDTF">2017-09-13T00:53:14Z</dcterms:created>
  <dcterms:modified xsi:type="dcterms:W3CDTF">2018-06-26T00:44:12Z</dcterms:modified>
</cp:coreProperties>
</file>