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9990" activeTab="1"/>
  </bookViews>
  <sheets>
    <sheet name="正味財産増減計算書 （議案書）" sheetId="15" r:id="rId1"/>
    <sheet name="貸借対照表" sheetId="13" r:id="rId2"/>
    <sheet name="財務諸表注記" sheetId="7" r:id="rId3"/>
    <sheet name="附属明細書" sheetId="3" r:id="rId4"/>
    <sheet name="Sheet1" sheetId="14" r:id="rId5"/>
  </sheets>
  <definedNames>
    <definedName name="_xlnm.Print_Area" localSheetId="2">財務諸表注記!$A$1:$E$45</definedName>
    <definedName name="_xlnm.Print_Area" localSheetId="0">'正味財産増減計算書 （議案書）'!$A$1:$E$102</definedName>
    <definedName name="_xlnm.Print_Area" localSheetId="1">貸借対照表!$A$1:$D$43</definedName>
    <definedName name="_xlnm.Print_Area" localSheetId="3">附属明細書!$A$1:$I$38</definedName>
    <definedName name="_xlnm.Print_Titles" localSheetId="0">'正味財産増減計算書 （議案書）'!$6:$6</definedName>
  </definedNames>
  <calcPr calcId="145621"/>
</workbook>
</file>

<file path=xl/calcChain.xml><?xml version="1.0" encoding="utf-8"?>
<calcChain xmlns="http://schemas.openxmlformats.org/spreadsheetml/2006/main">
  <c r="D27" i="13" l="1"/>
  <c r="C51" i="15" l="1"/>
  <c r="B51" i="15"/>
  <c r="D66" i="15"/>
  <c r="B10" i="15"/>
  <c r="C36" i="7" l="1"/>
  <c r="D36" i="7" l="1"/>
  <c r="D35" i="7"/>
  <c r="D34" i="7"/>
  <c r="B36" i="7"/>
  <c r="C20" i="13" l="1"/>
  <c r="C16" i="13"/>
  <c r="C12" i="13"/>
  <c r="C46" i="15"/>
  <c r="C41" i="15"/>
  <c r="C22" i="15" s="1"/>
  <c r="C31" i="15"/>
  <c r="C23" i="15"/>
  <c r="C17" i="15"/>
  <c r="C14" i="15"/>
  <c r="C10" i="15"/>
  <c r="C20" i="15" s="1"/>
  <c r="C68" i="15" l="1"/>
  <c r="C69" i="15" s="1"/>
  <c r="E83" i="15"/>
  <c r="D74" i="15"/>
  <c r="C74" i="15"/>
  <c r="B74" i="15"/>
  <c r="D72" i="15"/>
  <c r="C72" i="15"/>
  <c r="B72" i="15"/>
  <c r="D65" i="15"/>
  <c r="D64" i="15"/>
  <c r="D63" i="15"/>
  <c r="D62" i="15"/>
  <c r="D61" i="15"/>
  <c r="D60" i="15"/>
  <c r="D59" i="15"/>
  <c r="D58" i="15"/>
  <c r="D51" i="15" s="1"/>
  <c r="D57" i="15"/>
  <c r="D56" i="15"/>
  <c r="D55" i="15"/>
  <c r="D54" i="15"/>
  <c r="D53" i="15"/>
  <c r="D52" i="15"/>
  <c r="D50" i="15"/>
  <c r="D49" i="15"/>
  <c r="D48" i="15"/>
  <c r="D47" i="15"/>
  <c r="B46" i="15"/>
  <c r="D45" i="15"/>
  <c r="D44" i="15"/>
  <c r="D43" i="15"/>
  <c r="D42" i="15"/>
  <c r="B41" i="15"/>
  <c r="D40" i="15"/>
  <c r="D39" i="15"/>
  <c r="D38" i="15"/>
  <c r="D37" i="15"/>
  <c r="D36" i="15"/>
  <c r="D35" i="15"/>
  <c r="D34" i="15"/>
  <c r="D33" i="15"/>
  <c r="D32" i="15"/>
  <c r="B31" i="15"/>
  <c r="D30" i="15"/>
  <c r="D29" i="15"/>
  <c r="D28" i="15"/>
  <c r="D27" i="15"/>
  <c r="D26" i="15"/>
  <c r="D25" i="15"/>
  <c r="D24" i="15"/>
  <c r="B23" i="15"/>
  <c r="D19" i="15"/>
  <c r="D18" i="15"/>
  <c r="B17" i="15"/>
  <c r="D17" i="15" s="1"/>
  <c r="D16" i="15"/>
  <c r="D15" i="15"/>
  <c r="B14" i="15"/>
  <c r="D14" i="15" s="1"/>
  <c r="D13" i="15"/>
  <c r="D12" i="15"/>
  <c r="D11" i="15"/>
  <c r="D46" i="15" l="1"/>
  <c r="B22" i="15"/>
  <c r="B20" i="15"/>
  <c r="D10" i="15"/>
  <c r="D23" i="15"/>
  <c r="D41" i="15"/>
  <c r="D31" i="15"/>
  <c r="C76" i="15"/>
  <c r="C78" i="15" s="1"/>
  <c r="C83" i="15" s="1"/>
  <c r="B77" i="15" s="1"/>
  <c r="D77" i="15" s="1"/>
  <c r="D68" i="15" l="1"/>
  <c r="B68" i="15"/>
  <c r="D22" i="15"/>
  <c r="B69" i="15"/>
  <c r="B76" i="15" s="1"/>
  <c r="D20" i="15"/>
  <c r="B20" i="13"/>
  <c r="D69" i="15" l="1"/>
  <c r="B78" i="15"/>
  <c r="D76" i="15"/>
  <c r="D33" i="7"/>
  <c r="D32" i="7"/>
  <c r="B83" i="15" l="1"/>
  <c r="D83" i="15" s="1"/>
  <c r="D78" i="15"/>
  <c r="C33" i="13"/>
  <c r="C30" i="13"/>
  <c r="C34" i="13" s="1"/>
  <c r="C21" i="13" l="1"/>
  <c r="C22" i="13" s="1"/>
  <c r="C40" i="13" s="1"/>
  <c r="C42" i="13" s="1"/>
  <c r="C43" i="13" l="1"/>
  <c r="D9" i="13"/>
  <c r="D10" i="13"/>
  <c r="D11" i="13"/>
  <c r="B12" i="13"/>
  <c r="D15" i="13"/>
  <c r="B16" i="13"/>
  <c r="D16" i="13" s="1"/>
  <c r="D18" i="13"/>
  <c r="D19" i="13"/>
  <c r="D26" i="13"/>
  <c r="D28" i="13"/>
  <c r="D29" i="13"/>
  <c r="B30" i="13"/>
  <c r="D32" i="13"/>
  <c r="B33" i="13"/>
  <c r="D33" i="13" s="1"/>
  <c r="D20" i="13" l="1"/>
  <c r="B21" i="13"/>
  <c r="D21" i="13" s="1"/>
  <c r="D30" i="13"/>
  <c r="B34" i="13"/>
  <c r="D12" i="13"/>
  <c r="B22" i="13" l="1"/>
  <c r="D22" i="13" s="1"/>
  <c r="D34" i="13"/>
  <c r="B40" i="13" l="1"/>
  <c r="D40" i="13" s="1"/>
  <c r="B43" i="13" l="1"/>
  <c r="D43" i="13" s="1"/>
  <c r="B42" i="13"/>
  <c r="D42" i="13" s="1"/>
  <c r="D17" i="7" l="1"/>
  <c r="B17" i="7"/>
  <c r="D30" i="7" l="1"/>
  <c r="B24" i="7"/>
  <c r="C17" i="7"/>
  <c r="E17" i="7" s="1"/>
  <c r="E16" i="7"/>
</calcChain>
</file>

<file path=xl/sharedStrings.xml><?xml version="1.0" encoding="utf-8"?>
<sst xmlns="http://schemas.openxmlformats.org/spreadsheetml/2006/main" count="236" uniqueCount="202">
  <si>
    <t>科　　　　目</t>
    <rPh sb="0" eb="1">
      <t>カ</t>
    </rPh>
    <rPh sb="5" eb="6">
      <t>メ</t>
    </rPh>
    <phoneticPr fontId="3"/>
  </si>
  <si>
    <t>当年度</t>
    <rPh sb="0" eb="1">
      <t>トウ</t>
    </rPh>
    <rPh sb="1" eb="3">
      <t>ネンド</t>
    </rPh>
    <phoneticPr fontId="3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</si>
  <si>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3"/>
  </si>
  <si>
    <t>1.経常増減の部</t>
    <rPh sb="2" eb="4">
      <t>ケイジョウ</t>
    </rPh>
    <rPh sb="4" eb="6">
      <t>ゾウゲン</t>
    </rPh>
    <rPh sb="7" eb="8">
      <t>ブ</t>
    </rPh>
    <phoneticPr fontId="3"/>
  </si>
  <si>
    <t>(1）経常収益</t>
    <rPh sb="3" eb="5">
      <t>ケイジョウ</t>
    </rPh>
    <rPh sb="5" eb="7">
      <t>シュウエキ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</si>
  <si>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</si>
  <si>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　　　　　ﾋﾞﾙ実態調査費</t>
    <rPh sb="8" eb="10">
      <t>ジッタイ</t>
    </rPh>
    <rPh sb="10" eb="11">
      <t>サ</t>
    </rPh>
    <phoneticPr fontId="3"/>
  </si>
  <si>
    <t>　　　　　ﾋﾞﾙの運営管理調査費</t>
    <rPh sb="9" eb="11">
      <t>ウンエイ</t>
    </rPh>
    <rPh sb="11" eb="13">
      <t>カンリ</t>
    </rPh>
    <phoneticPr fontId="3"/>
  </si>
  <si>
    <t>　　　　　調査研究費</t>
    <phoneticPr fontId="3"/>
  </si>
  <si>
    <t>　　　　　委員会費</t>
    <rPh sb="5" eb="6">
      <t>イ</t>
    </rPh>
    <rPh sb="6" eb="7">
      <t>イン</t>
    </rPh>
    <rPh sb="7" eb="8">
      <t>カイ</t>
    </rPh>
    <rPh sb="8" eb="9">
      <t>ヒ</t>
    </rPh>
    <phoneticPr fontId="9"/>
  </si>
  <si>
    <t>　　　　　連合会活動推進費</t>
    <rPh sb="8" eb="10">
      <t>カツドウ</t>
    </rPh>
    <rPh sb="10" eb="12">
      <t>スイシン</t>
    </rPh>
    <rPh sb="12" eb="13">
      <t>ヒ</t>
    </rPh>
    <phoneticPr fontId="3"/>
  </si>
  <si>
    <t>　　　　　機関誌発行費</t>
    <rPh sb="5" eb="8">
      <t>キカンシ</t>
    </rPh>
    <rPh sb="8" eb="11">
      <t>ハッコウヒ</t>
    </rPh>
    <phoneticPr fontId="3"/>
  </si>
  <si>
    <t>　　　　　賃　借　料</t>
    <phoneticPr fontId="3"/>
  </si>
  <si>
    <t>　   　   退職給付費用</t>
    <rPh sb="10" eb="12">
      <t>キュウフ</t>
    </rPh>
    <rPh sb="12" eb="14">
      <t>ヒヨウ</t>
    </rPh>
    <phoneticPr fontId="9"/>
  </si>
  <si>
    <t>　　      福利厚生費</t>
    <phoneticPr fontId="9"/>
  </si>
  <si>
    <t>　　　　　会　議　費</t>
    <rPh sb="5" eb="6">
      <t>カイ</t>
    </rPh>
    <rPh sb="7" eb="8">
      <t>ギ</t>
    </rPh>
    <rPh sb="9" eb="10">
      <t>ヒ</t>
    </rPh>
    <phoneticPr fontId="3"/>
  </si>
  <si>
    <t>　　      旅費交通費</t>
    <phoneticPr fontId="9"/>
  </si>
  <si>
    <t>　   　   通　信　費</t>
    <phoneticPr fontId="9"/>
  </si>
  <si>
    <t>　   　   事　務　費</t>
    <phoneticPr fontId="9"/>
  </si>
  <si>
    <t>　　      印刷製本費</t>
    <phoneticPr fontId="9"/>
  </si>
  <si>
    <t>　      　図　書　費</t>
    <phoneticPr fontId="9"/>
  </si>
  <si>
    <t>　　　　　賃　借　料</t>
    <rPh sb="5" eb="6">
      <t>チン</t>
    </rPh>
    <rPh sb="7" eb="8">
      <t>シャク</t>
    </rPh>
    <rPh sb="9" eb="10">
      <t>リョウ</t>
    </rPh>
    <phoneticPr fontId="3"/>
  </si>
  <si>
    <t>　　      租 税公 課</t>
    <phoneticPr fontId="9"/>
  </si>
  <si>
    <t>　　      雑　　　費</t>
    <phoneticPr fontId="9"/>
  </si>
  <si>
    <t>　　　　　減価償却費</t>
    <rPh sb="5" eb="7">
      <t>ゲンカ</t>
    </rPh>
    <rPh sb="7" eb="9">
      <t>ショウキャク</t>
    </rPh>
    <rPh sb="9" eb="10">
      <t>ヒ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</si>
  <si>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</si>
  <si>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　当期一般正味財産増減額</t>
    <rPh sb="1" eb="3">
      <t>トウキ</t>
    </rPh>
    <rPh sb="3" eb="5">
      <t>イッパン</t>
    </rPh>
    <rPh sb="5" eb="7">
      <t>ショウミ</t>
    </rPh>
    <rPh sb="7" eb="9">
      <t>ザイサン</t>
    </rPh>
    <rPh sb="9" eb="12">
      <t>ゾウゲンガク</t>
    </rPh>
    <phoneticPr fontId="3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</si>
  <si>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3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</si>
  <si>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3"/>
  </si>
  <si>
    <t>Ⅱ指定正味財産増減の部</t>
    <rPh sb="1" eb="3">
      <t>シテイ</t>
    </rPh>
    <rPh sb="3" eb="5">
      <t>ショウミ</t>
    </rPh>
    <rPh sb="5" eb="7">
      <t>ザイサン</t>
    </rPh>
    <rPh sb="7" eb="9">
      <t>ゾウゲン</t>
    </rPh>
    <rPh sb="10" eb="11">
      <t>ブ</t>
    </rPh>
    <phoneticPr fontId="3"/>
  </si>
  <si>
    <t>　当期指定正味財産増減額</t>
    <rPh sb="1" eb="3">
      <t>トウキ</t>
    </rPh>
    <rPh sb="3" eb="5">
      <t>シテイ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3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</si>
  <si>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3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</si>
  <si>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3"/>
  </si>
  <si>
    <t>Ⅲ正味財産期末残高</t>
    <rPh sb="1" eb="3">
      <t>ショウミ</t>
    </rPh>
    <rPh sb="3" eb="5">
      <t>ザイサン</t>
    </rPh>
    <rPh sb="5" eb="7">
      <t>キマツ</t>
    </rPh>
    <rPh sb="7" eb="9">
      <t>ザンダカ</t>
    </rPh>
    <phoneticPr fontId="3"/>
  </si>
  <si>
    <t>　　　給 与手 当</t>
    <rPh sb="3" eb="4">
      <t>キュウ</t>
    </rPh>
    <rPh sb="5" eb="6">
      <t>クミ</t>
    </rPh>
    <rPh sb="6" eb="7">
      <t>テ</t>
    </rPh>
    <rPh sb="8" eb="9">
      <t>トウ</t>
    </rPh>
    <phoneticPr fontId="9"/>
  </si>
  <si>
    <t>　　　　　賞与引当繰入額</t>
    <rPh sb="5" eb="7">
      <t>ショウヨ</t>
    </rPh>
    <rPh sb="7" eb="9">
      <t>ヒキアテ</t>
    </rPh>
    <rPh sb="9" eb="11">
      <t>クリイレ</t>
    </rPh>
    <rPh sb="11" eb="12">
      <t>ガク</t>
    </rPh>
    <phoneticPr fontId="3"/>
  </si>
  <si>
    <t>　　　業務委託費</t>
    <rPh sb="3" eb="5">
      <t>ギョウム</t>
    </rPh>
    <rPh sb="5" eb="7">
      <t>イタク</t>
    </rPh>
    <rPh sb="7" eb="8">
      <t>ヒ</t>
    </rPh>
    <phoneticPr fontId="9"/>
  </si>
  <si>
    <t>　　　福利厚生費</t>
    <rPh sb="3" eb="5">
      <t>フクリ</t>
    </rPh>
    <rPh sb="5" eb="8">
      <t>コウセイヒ</t>
    </rPh>
    <phoneticPr fontId="9"/>
  </si>
  <si>
    <t>　　　印刷製本費</t>
    <rPh sb="3" eb="5">
      <t>インサツ</t>
    </rPh>
    <rPh sb="5" eb="7">
      <t>セイホン</t>
    </rPh>
    <rPh sb="7" eb="8">
      <t>ヒ</t>
    </rPh>
    <phoneticPr fontId="9"/>
  </si>
  <si>
    <t>　　　通信運搬費</t>
    <rPh sb="3" eb="5">
      <t>ツウシン</t>
    </rPh>
    <rPh sb="5" eb="7">
      <t>ウンパン</t>
    </rPh>
    <rPh sb="7" eb="8">
      <t>ヒ</t>
    </rPh>
    <phoneticPr fontId="9"/>
  </si>
  <si>
    <t>　　　事　務　費</t>
    <rPh sb="3" eb="4">
      <t>コト</t>
    </rPh>
    <rPh sb="5" eb="6">
      <t>ツトム</t>
    </rPh>
    <rPh sb="7" eb="8">
      <t>ヒ</t>
    </rPh>
    <phoneticPr fontId="9"/>
  </si>
  <si>
    <t xml:space="preserve">         賞与引当繰入額</t>
    <rPh sb="9" eb="11">
      <t>ショウヨ</t>
    </rPh>
    <rPh sb="11" eb="13">
      <t>ヒキアテ</t>
    </rPh>
    <rPh sb="13" eb="15">
      <t>クリイレ</t>
    </rPh>
    <rPh sb="15" eb="16">
      <t>ガク</t>
    </rPh>
    <phoneticPr fontId="3"/>
  </si>
  <si>
    <t xml:space="preserve"> 　　福利厚生費</t>
    <rPh sb="3" eb="5">
      <t>フクリ</t>
    </rPh>
    <rPh sb="5" eb="8">
      <t>コウセイヒ</t>
    </rPh>
    <phoneticPr fontId="9"/>
  </si>
  <si>
    <t>　 　業務委託費</t>
    <rPh sb="3" eb="5">
      <t>ギョウム</t>
    </rPh>
    <rPh sb="5" eb="7">
      <t>イタク</t>
    </rPh>
    <rPh sb="7" eb="8">
      <t>ヒ</t>
    </rPh>
    <phoneticPr fontId="9"/>
  </si>
  <si>
    <t>　　 印刷製本費</t>
    <rPh sb="3" eb="4">
      <t>イン</t>
    </rPh>
    <rPh sb="4" eb="5">
      <t>サツ</t>
    </rPh>
    <rPh sb="5" eb="7">
      <t>セイホン</t>
    </rPh>
    <rPh sb="7" eb="8">
      <t>ヒ</t>
    </rPh>
    <phoneticPr fontId="9"/>
  </si>
  <si>
    <t xml:space="preserve"> 　　通信・雑費</t>
    <rPh sb="3" eb="4">
      <t>ツウ</t>
    </rPh>
    <rPh sb="4" eb="5">
      <t>シン</t>
    </rPh>
    <rPh sb="6" eb="8">
      <t>ザッピ</t>
    </rPh>
    <phoneticPr fontId="9"/>
  </si>
  <si>
    <t xml:space="preserve"> 　　謝　礼　金</t>
    <rPh sb="3" eb="4">
      <t>シャレイ</t>
    </rPh>
    <phoneticPr fontId="9"/>
  </si>
  <si>
    <t>　 　印　刷　費</t>
    <phoneticPr fontId="9"/>
  </si>
  <si>
    <t xml:space="preserve"> 　　雑　　　費</t>
    <phoneticPr fontId="9"/>
  </si>
  <si>
    <t>　　編　集　費</t>
    <phoneticPr fontId="9"/>
  </si>
  <si>
    <t>(単位：円）</t>
    <rPh sb="1" eb="3">
      <t>タンイ</t>
    </rPh>
    <rPh sb="4" eb="5">
      <t>エン</t>
    </rPh>
    <phoneticPr fontId="3"/>
  </si>
  <si>
    <t xml:space="preserve">                年  会  費　</t>
    <rPh sb="16" eb="17">
      <t>ネン</t>
    </rPh>
    <phoneticPr fontId="9"/>
  </si>
  <si>
    <t xml:space="preserve">          賞与引当金繰入額</t>
    <rPh sb="10" eb="12">
      <t>ショウヨ</t>
    </rPh>
    <rPh sb="12" eb="14">
      <t>ヒキアテ</t>
    </rPh>
    <rPh sb="14" eb="15">
      <t>キン</t>
    </rPh>
    <rPh sb="15" eb="17">
      <t>クリイレ</t>
    </rPh>
    <rPh sb="17" eb="18">
      <t>ガク</t>
    </rPh>
    <phoneticPr fontId="3"/>
  </si>
  <si>
    <t>前年度</t>
    <rPh sb="0" eb="3">
      <t>ゼンネンド</t>
    </rPh>
    <phoneticPr fontId="3"/>
  </si>
  <si>
    <t>　　　　　講演会・ｾﾐﾅｰ費</t>
    <rPh sb="5" eb="8">
      <t>コウエンカイ</t>
    </rPh>
    <phoneticPr fontId="3"/>
  </si>
  <si>
    <t>　      　　    雑　収　益</t>
    <rPh sb="17" eb="18">
      <t>エキ</t>
    </rPh>
    <phoneticPr fontId="9"/>
  </si>
  <si>
    <t>　    　　　    調査資料頒布収益</t>
    <rPh sb="12" eb="14">
      <t>チョウサ</t>
    </rPh>
    <rPh sb="14" eb="16">
      <t>シリョウ</t>
    </rPh>
    <rPh sb="16" eb="18">
      <t>ハンプ</t>
    </rPh>
    <rPh sb="18" eb="20">
      <t>シュウエキ</t>
    </rPh>
    <phoneticPr fontId="9"/>
  </si>
  <si>
    <t xml:space="preserve">      　　   　 講演会・ｾﾐﾅｰ収益</t>
    <rPh sb="13" eb="16">
      <t>コウエンカイ</t>
    </rPh>
    <rPh sb="21" eb="23">
      <t>シュウエキ</t>
    </rPh>
    <phoneticPr fontId="9"/>
  </si>
  <si>
    <t>一般社団法人東京ビルヂング協会</t>
    <rPh sb="0" eb="2">
      <t>イッパン</t>
    </rPh>
    <rPh sb="2" eb="15">
      <t>シャトウ</t>
    </rPh>
    <phoneticPr fontId="3"/>
  </si>
  <si>
    <t xml:space="preserve">         受 取 会 費</t>
    <rPh sb="9" eb="10">
      <t>ウケ</t>
    </rPh>
    <rPh sb="11" eb="12">
      <t>トリ</t>
    </rPh>
    <rPh sb="13" eb="14">
      <t>カイ</t>
    </rPh>
    <rPh sb="15" eb="16">
      <t>ヒ</t>
    </rPh>
    <phoneticPr fontId="3"/>
  </si>
  <si>
    <t xml:space="preserve">         受取入会金</t>
    <rPh sb="9" eb="11">
      <t>ウケトリ</t>
    </rPh>
    <rPh sb="11" eb="14">
      <t>ニュウカイキン</t>
    </rPh>
    <phoneticPr fontId="3"/>
  </si>
  <si>
    <t xml:space="preserve">         事 業 収 益</t>
    <rPh sb="13" eb="14">
      <t>オサム</t>
    </rPh>
    <rPh sb="15" eb="16">
      <t>エキ</t>
    </rPh>
    <phoneticPr fontId="3"/>
  </si>
  <si>
    <t xml:space="preserve">         雑　収　益</t>
    <rPh sb="11" eb="12">
      <t>オサム</t>
    </rPh>
    <rPh sb="13" eb="14">
      <t>エキ</t>
    </rPh>
    <phoneticPr fontId="3"/>
  </si>
  <si>
    <t>増　減</t>
    <rPh sb="0" eb="1">
      <t>ゾウ</t>
    </rPh>
    <rPh sb="2" eb="3">
      <t>ゲン</t>
    </rPh>
    <phoneticPr fontId="3"/>
  </si>
  <si>
    <t>科　　　目</t>
  </si>
  <si>
    <t>特定資産合計</t>
    <rPh sb="0" eb="2">
      <t>トクテイ</t>
    </rPh>
    <rPh sb="2" eb="4">
      <t>シサン</t>
    </rPh>
    <rPh sb="4" eb="6">
      <t>ゴウケイ</t>
    </rPh>
    <phoneticPr fontId="3"/>
  </si>
  <si>
    <t>合計</t>
    <rPh sb="0" eb="2">
      <t>ゴウケイ</t>
    </rPh>
    <phoneticPr fontId="3"/>
  </si>
  <si>
    <t xml:space="preserve"> </t>
    <phoneticPr fontId="3"/>
  </si>
  <si>
    <t>　　　　　財務諸表に対する注記</t>
    <rPh sb="5" eb="7">
      <t>ザイム</t>
    </rPh>
    <rPh sb="7" eb="9">
      <t>ショヒョウ</t>
    </rPh>
    <rPh sb="10" eb="11">
      <t>タイ</t>
    </rPh>
    <rPh sb="13" eb="15">
      <t>チュウキ</t>
    </rPh>
    <phoneticPr fontId="3"/>
  </si>
  <si>
    <t>（1）固定資産の減価償却</t>
    <rPh sb="3" eb="5">
      <t>コテイ</t>
    </rPh>
    <rPh sb="5" eb="7">
      <t>シサン</t>
    </rPh>
    <rPh sb="8" eb="10">
      <t>ゲンカ</t>
    </rPh>
    <rPh sb="10" eb="12">
      <t>ショウキャク</t>
    </rPh>
    <phoneticPr fontId="3"/>
  </si>
  <si>
    <t>（2）引当金の計上基準</t>
    <rPh sb="3" eb="5">
      <t>ヒキアテ</t>
    </rPh>
    <rPh sb="5" eb="6">
      <t>キン</t>
    </rPh>
    <rPh sb="7" eb="9">
      <t>ケイジョウ</t>
    </rPh>
    <rPh sb="9" eb="11">
      <t>キジュン</t>
    </rPh>
    <phoneticPr fontId="3"/>
  </si>
  <si>
    <t>　　　退職給付引当金： 職員の退職給付に備えるため期末自己都合要支給額に相当する</t>
    <rPh sb="3" eb="5">
      <t>タイショク</t>
    </rPh>
    <rPh sb="5" eb="7">
      <t>キュウフ</t>
    </rPh>
    <rPh sb="7" eb="9">
      <t>ヒキアテ</t>
    </rPh>
    <rPh sb="9" eb="10">
      <t>キン</t>
    </rPh>
    <rPh sb="12" eb="14">
      <t>ショクイン</t>
    </rPh>
    <rPh sb="15" eb="17">
      <t>タイショク</t>
    </rPh>
    <rPh sb="17" eb="19">
      <t>キュウフ</t>
    </rPh>
    <rPh sb="20" eb="21">
      <t>ソナ</t>
    </rPh>
    <rPh sb="25" eb="27">
      <t>キマツ</t>
    </rPh>
    <rPh sb="27" eb="29">
      <t>ジコ</t>
    </rPh>
    <rPh sb="29" eb="31">
      <t>ツゴウ</t>
    </rPh>
    <rPh sb="31" eb="32">
      <t>ヨウ</t>
    </rPh>
    <rPh sb="32" eb="35">
      <t>シキュウガク</t>
    </rPh>
    <rPh sb="36" eb="38">
      <t>ソウトウ</t>
    </rPh>
    <phoneticPr fontId="3"/>
  </si>
  <si>
    <t xml:space="preserve">  金額を計上している。</t>
    <rPh sb="2" eb="4">
      <t>キンガク</t>
    </rPh>
    <rPh sb="5" eb="7">
      <t>ケイジョウ</t>
    </rPh>
    <phoneticPr fontId="3"/>
  </si>
  <si>
    <t>　　　賞 与 引 当 金： 職員の賞与の支払いに備えるため支給見込額の当年度負担額を</t>
    <rPh sb="3" eb="4">
      <t>ショウ</t>
    </rPh>
    <rPh sb="5" eb="6">
      <t>アタエ</t>
    </rPh>
    <rPh sb="7" eb="8">
      <t>イン</t>
    </rPh>
    <rPh sb="9" eb="10">
      <t>トウ</t>
    </rPh>
    <rPh sb="11" eb="12">
      <t>キン</t>
    </rPh>
    <rPh sb="14" eb="16">
      <t>ショクイン</t>
    </rPh>
    <rPh sb="17" eb="19">
      <t>ショウヨ</t>
    </rPh>
    <rPh sb="20" eb="22">
      <t>シハラ</t>
    </rPh>
    <rPh sb="24" eb="25">
      <t>ソナ</t>
    </rPh>
    <rPh sb="29" eb="31">
      <t>シキュウ</t>
    </rPh>
    <rPh sb="31" eb="33">
      <t>ミコ</t>
    </rPh>
    <rPh sb="33" eb="34">
      <t>ガク</t>
    </rPh>
    <rPh sb="35" eb="36">
      <t>トウ</t>
    </rPh>
    <rPh sb="36" eb="38">
      <t>ネンド</t>
    </rPh>
    <rPh sb="38" eb="40">
      <t>フタン</t>
    </rPh>
    <rPh sb="40" eb="41">
      <t>ガク</t>
    </rPh>
    <phoneticPr fontId="3"/>
  </si>
  <si>
    <t>　計上している。</t>
    <rPh sb="1" eb="3">
      <t>ケイジョウ</t>
    </rPh>
    <phoneticPr fontId="3"/>
  </si>
  <si>
    <t>２．特定資産の増減額及びその残高</t>
    <rPh sb="2" eb="4">
      <t>トクテイ</t>
    </rPh>
    <rPh sb="4" eb="6">
      <t>シサン</t>
    </rPh>
    <rPh sb="7" eb="9">
      <t>ゾウゲン</t>
    </rPh>
    <rPh sb="9" eb="10">
      <t>ガク</t>
    </rPh>
    <rPh sb="10" eb="11">
      <t>オヨ</t>
    </rPh>
    <rPh sb="14" eb="16">
      <t>ザンダカ</t>
    </rPh>
    <phoneticPr fontId="3"/>
  </si>
  <si>
    <t>　　特定資産の増減額及び残高は、次のとおりである。</t>
    <rPh sb="2" eb="4">
      <t>トクテイ</t>
    </rPh>
    <rPh sb="4" eb="6">
      <t>シサン</t>
    </rPh>
    <rPh sb="7" eb="10">
      <t>ゾウゲンガク</t>
    </rPh>
    <rPh sb="10" eb="11">
      <t>オヨ</t>
    </rPh>
    <rPh sb="12" eb="14">
      <t>ザンダカ</t>
    </rPh>
    <rPh sb="16" eb="17">
      <t>ツギ</t>
    </rPh>
    <phoneticPr fontId="3"/>
  </si>
  <si>
    <t>科　　目</t>
    <rPh sb="0" eb="1">
      <t>カ</t>
    </rPh>
    <rPh sb="3" eb="4">
      <t>メ</t>
    </rPh>
    <phoneticPr fontId="3"/>
  </si>
  <si>
    <t>前期末残高</t>
    <rPh sb="0" eb="3">
      <t>ゼンキマツ</t>
    </rPh>
    <rPh sb="3" eb="5">
      <t>ザンダカ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</si>
  <si>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</si>
  <si>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</si>
  <si>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</si>
  <si>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特定資産</t>
    <rPh sb="0" eb="2">
      <t>トクテイ</t>
    </rPh>
    <rPh sb="2" eb="4">
      <t>シサン</t>
    </rPh>
    <phoneticPr fontId="3"/>
  </si>
  <si>
    <t>　退職給付引当資産</t>
    <rPh sb="1" eb="3">
      <t>タイショク</t>
    </rPh>
    <rPh sb="3" eb="5">
      <t>キュウフ</t>
    </rPh>
    <rPh sb="5" eb="7">
      <t>ヒキアテ</t>
    </rPh>
    <rPh sb="7" eb="9">
      <t>シサン</t>
    </rPh>
    <phoneticPr fontId="3"/>
  </si>
  <si>
    <t>　</t>
    <phoneticPr fontId="3"/>
  </si>
  <si>
    <t xml:space="preserve"> </t>
    <phoneticPr fontId="3"/>
  </si>
  <si>
    <t>　特定資産の財源等の内訳は、次のとおりである。</t>
    <rPh sb="1" eb="3">
      <t>トクテイ</t>
    </rPh>
    <rPh sb="3" eb="5">
      <t>シサン</t>
    </rPh>
    <rPh sb="6" eb="8">
      <t>ザイゲン</t>
    </rPh>
    <rPh sb="8" eb="9">
      <t>トウ</t>
    </rPh>
    <rPh sb="10" eb="12">
      <t>ウチワケ</t>
    </rPh>
    <rPh sb="14" eb="15">
      <t>ツ</t>
    </rPh>
    <phoneticPr fontId="3"/>
  </si>
  <si>
    <t>（うち指定正味財産からの充当額）</t>
    <rPh sb="3" eb="5">
      <t>シテイ</t>
    </rPh>
    <rPh sb="5" eb="7">
      <t>ショウミ</t>
    </rPh>
    <rPh sb="7" eb="9">
      <t>ザイサン</t>
    </rPh>
    <rPh sb="12" eb="14">
      <t>ジュウトウ</t>
    </rPh>
    <rPh sb="14" eb="15">
      <t>ガク</t>
    </rPh>
    <phoneticPr fontId="3"/>
  </si>
  <si>
    <t>（うち一般正味財産からの充当額）</t>
    <rPh sb="3" eb="5">
      <t>イッパン</t>
    </rPh>
    <rPh sb="5" eb="7">
      <t>ショウミ</t>
    </rPh>
    <rPh sb="7" eb="9">
      <t>ザイサン</t>
    </rPh>
    <rPh sb="12" eb="14">
      <t>ジュウトウ</t>
    </rPh>
    <rPh sb="14" eb="15">
      <t>ガク</t>
    </rPh>
    <phoneticPr fontId="3"/>
  </si>
  <si>
    <t>（うち負債に対応　　　　する額）</t>
    <rPh sb="3" eb="5">
      <t>フサイ</t>
    </rPh>
    <rPh sb="6" eb="8">
      <t>タイオウ</t>
    </rPh>
    <rPh sb="14" eb="15">
      <t>ガク</t>
    </rPh>
    <phoneticPr fontId="3"/>
  </si>
  <si>
    <t>４.固定資産の取得価額、減価償却累計額及び当期末残高</t>
    <rPh sb="2" eb="4">
      <t>コテイ</t>
    </rPh>
    <rPh sb="4" eb="6">
      <t>シサン</t>
    </rPh>
    <rPh sb="7" eb="9">
      <t>シュトク</t>
    </rPh>
    <rPh sb="9" eb="11">
      <t>カガク</t>
    </rPh>
    <rPh sb="12" eb="18">
      <t>ゲンカショウキャクルイケイ</t>
    </rPh>
    <rPh sb="18" eb="19">
      <t>ガク</t>
    </rPh>
    <rPh sb="19" eb="20">
      <t>オヨ</t>
    </rPh>
    <rPh sb="21" eb="23">
      <t>トウキ</t>
    </rPh>
    <rPh sb="23" eb="24">
      <t>スエ</t>
    </rPh>
    <rPh sb="24" eb="26">
      <t>ザンダカ</t>
    </rPh>
    <phoneticPr fontId="3"/>
  </si>
  <si>
    <t>　固定資産の取得価額、減価償却累計額及び当期末残高は次のとおりである。</t>
    <rPh sb="1" eb="3">
      <t>コテイ</t>
    </rPh>
    <rPh sb="3" eb="5">
      <t>シサン</t>
    </rPh>
    <rPh sb="6" eb="8">
      <t>シュトク</t>
    </rPh>
    <rPh sb="8" eb="10">
      <t>カガク</t>
    </rPh>
    <rPh sb="11" eb="13">
      <t>ゲンカ</t>
    </rPh>
    <rPh sb="13" eb="15">
      <t>ショウキャク</t>
    </rPh>
    <rPh sb="15" eb="17">
      <t>ルイケイ</t>
    </rPh>
    <rPh sb="17" eb="18">
      <t>ガク</t>
    </rPh>
    <rPh sb="18" eb="19">
      <t>オヨ</t>
    </rPh>
    <rPh sb="20" eb="22">
      <t>トウキ</t>
    </rPh>
    <rPh sb="22" eb="23">
      <t>マツ</t>
    </rPh>
    <rPh sb="23" eb="25">
      <t>ザンダカ</t>
    </rPh>
    <rPh sb="26" eb="27">
      <t>ツギ</t>
    </rPh>
    <phoneticPr fontId="3"/>
  </si>
  <si>
    <t>取得価額</t>
    <rPh sb="0" eb="2">
      <t>シュトク</t>
    </rPh>
    <rPh sb="2" eb="4">
      <t>カガク</t>
    </rPh>
    <phoneticPr fontId="3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</si>
  <si>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3"/>
  </si>
  <si>
    <t>什器備品（金庫）</t>
    <rPh sb="0" eb="2">
      <t>ジュウキ</t>
    </rPh>
    <rPh sb="2" eb="4">
      <t>ビヒン</t>
    </rPh>
    <rPh sb="5" eb="7">
      <t>キンコ</t>
    </rPh>
    <phoneticPr fontId="3"/>
  </si>
  <si>
    <t>附　属　明　細　書</t>
    <rPh sb="0" eb="1">
      <t>フ</t>
    </rPh>
    <rPh sb="2" eb="3">
      <t>ゾク</t>
    </rPh>
    <rPh sb="4" eb="5">
      <t>メイ</t>
    </rPh>
    <rPh sb="6" eb="7">
      <t>ホソ</t>
    </rPh>
    <rPh sb="8" eb="9">
      <t>ショ</t>
    </rPh>
    <phoneticPr fontId="3"/>
  </si>
  <si>
    <t>1.</t>
    <phoneticPr fontId="3"/>
  </si>
  <si>
    <t>2.</t>
    <phoneticPr fontId="3"/>
  </si>
  <si>
    <t>　</t>
    <phoneticPr fontId="3"/>
  </si>
  <si>
    <t>(2)経常費用</t>
    <rPh sb="3" eb="5">
      <t>ケイジョウ</t>
    </rPh>
    <rPh sb="5" eb="7">
      <t>ヒヨウ</t>
    </rPh>
    <phoneticPr fontId="3"/>
  </si>
  <si>
    <t>2.経常外増減の部</t>
    <rPh sb="2" eb="4">
      <t>ケイジョウ</t>
    </rPh>
    <rPh sb="4" eb="5">
      <t>ガイ</t>
    </rPh>
    <rPh sb="5" eb="7">
      <t>ゾウゲン</t>
    </rPh>
    <rPh sb="8" eb="9">
      <t>ブ</t>
    </rPh>
    <phoneticPr fontId="3"/>
  </si>
  <si>
    <t>(2)経常外費用</t>
    <rPh sb="3" eb="5">
      <t>ケイジョウ</t>
    </rPh>
    <rPh sb="5" eb="6">
      <t>ガイ</t>
    </rPh>
    <rPh sb="6" eb="8">
      <t>ヒヨウ</t>
    </rPh>
    <phoneticPr fontId="3"/>
  </si>
  <si>
    <t>(1)経常外収益</t>
    <rPh sb="3" eb="5">
      <t>ケイジョウ</t>
    </rPh>
    <rPh sb="5" eb="6">
      <t>ガイ</t>
    </rPh>
    <rPh sb="6" eb="8">
      <t>シュウエキ</t>
    </rPh>
    <phoneticPr fontId="3"/>
  </si>
  <si>
    <t xml:space="preserve">      当期経常外増減額</t>
    <rPh sb="6" eb="8">
      <t>トウキ</t>
    </rPh>
    <rPh sb="8" eb="10">
      <t>ケイジョウ</t>
    </rPh>
    <rPh sb="10" eb="11">
      <t>ガイ</t>
    </rPh>
    <rPh sb="11" eb="14">
      <t>ゾウゲンガク</t>
    </rPh>
    <phoneticPr fontId="3"/>
  </si>
  <si>
    <t xml:space="preserve">      当期経常増減額</t>
    <rPh sb="6" eb="8">
      <t>トウキ</t>
    </rPh>
    <rPh sb="8" eb="10">
      <t>ケイジョウ</t>
    </rPh>
    <rPh sb="10" eb="13">
      <t>ゾウゲンガク</t>
    </rPh>
    <phoneticPr fontId="3"/>
  </si>
  <si>
    <t>　</t>
    <phoneticPr fontId="3"/>
  </si>
  <si>
    <t>ソフトウエア</t>
    <phoneticPr fontId="3"/>
  </si>
  <si>
    <t>　</t>
    <phoneticPr fontId="3"/>
  </si>
  <si>
    <t>　　　什器備品、ソフトウエア：定額法によっている。</t>
    <rPh sb="3" eb="5">
      <t>ジュウキ</t>
    </rPh>
    <rPh sb="5" eb="7">
      <t>ビヒン</t>
    </rPh>
    <rPh sb="15" eb="17">
      <t>テイガク</t>
    </rPh>
    <rPh sb="17" eb="18">
      <t>ホウ</t>
    </rPh>
    <phoneticPr fontId="3"/>
  </si>
  <si>
    <t>３. 特定資産の財源等の内訳</t>
    <rPh sb="3" eb="5">
      <t>トクテイ</t>
    </rPh>
    <rPh sb="5" eb="7">
      <t>シサン</t>
    </rPh>
    <rPh sb="8" eb="11">
      <t>ザイゲントウ</t>
    </rPh>
    <rPh sb="12" eb="14">
      <t>ウチワケ</t>
    </rPh>
    <phoneticPr fontId="3"/>
  </si>
  <si>
    <t>引当金の明細</t>
    <rPh sb="0" eb="2">
      <t>ヒキアテ</t>
    </rPh>
    <rPh sb="2" eb="3">
      <t>キン</t>
    </rPh>
    <rPh sb="4" eb="6">
      <t>メイサイ</t>
    </rPh>
    <phoneticPr fontId="3"/>
  </si>
  <si>
    <t>　　　　（単位：円）　</t>
    <rPh sb="5" eb="7">
      <t>タンイ</t>
    </rPh>
    <rPh sb="8" eb="9">
      <t>エン</t>
    </rPh>
    <phoneticPr fontId="3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</si>
  <si>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3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</si>
  <si>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3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</si>
  <si>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3"/>
  </si>
  <si>
    <t xml:space="preserve">    正味財産合計</t>
    <rPh sb="4" eb="6">
      <t>ショウミ</t>
    </rPh>
    <rPh sb="6" eb="8">
      <t>ザイサン</t>
    </rPh>
    <rPh sb="8" eb="10">
      <t>ゴウケイ</t>
    </rPh>
    <phoneticPr fontId="3"/>
  </si>
  <si>
    <t xml:space="preserve">  （うち特定資産への充当額）</t>
    <rPh sb="5" eb="7">
      <t>トクテイ</t>
    </rPh>
    <rPh sb="7" eb="9">
      <t>シサン</t>
    </rPh>
    <rPh sb="11" eb="13">
      <t>ジュウトウ</t>
    </rPh>
    <rPh sb="13" eb="14">
      <t>ガク</t>
    </rPh>
    <phoneticPr fontId="3"/>
  </si>
  <si>
    <t xml:space="preserve"> 2. 一般正味財産</t>
    <rPh sb="4" eb="6">
      <t>イッパン</t>
    </rPh>
    <rPh sb="6" eb="8">
      <t>ショウミ</t>
    </rPh>
    <rPh sb="8" eb="10">
      <t>ザイサン</t>
    </rPh>
    <phoneticPr fontId="3"/>
  </si>
  <si>
    <t>0</t>
    <phoneticPr fontId="3"/>
  </si>
  <si>
    <t>指定正味財産合計</t>
    <rPh sb="0" eb="2">
      <t>シテイ</t>
    </rPh>
    <rPh sb="2" eb="4">
      <t>ショウミ</t>
    </rPh>
    <rPh sb="4" eb="6">
      <t>ザイサン</t>
    </rPh>
    <rPh sb="6" eb="8">
      <t>ゴウケイ</t>
    </rPh>
    <phoneticPr fontId="9"/>
  </si>
  <si>
    <t xml:space="preserve"> 1. 指定正味財産</t>
    <rPh sb="4" eb="6">
      <t>シテイ</t>
    </rPh>
    <rPh sb="6" eb="8">
      <t>ショウミ</t>
    </rPh>
    <rPh sb="8" eb="10">
      <t>ザイサン</t>
    </rPh>
    <phoneticPr fontId="3"/>
  </si>
  <si>
    <t>Ⅲ 正味財産の部</t>
    <phoneticPr fontId="3"/>
  </si>
  <si>
    <t>　　　　負債合計</t>
  </si>
  <si>
    <t>　　　　固定負債合計</t>
  </si>
  <si>
    <t>　　　退職給付引当金</t>
    <rPh sb="5" eb="7">
      <t>キュウフ</t>
    </rPh>
    <phoneticPr fontId="3"/>
  </si>
  <si>
    <t>　2.固定負債</t>
  </si>
  <si>
    <t>　　　　流動負債合計</t>
  </si>
  <si>
    <t>　　　賞与引当金</t>
    <rPh sb="3" eb="5">
      <t>ショウヨ</t>
    </rPh>
    <rPh sb="5" eb="7">
      <t>ヒキアテ</t>
    </rPh>
    <rPh sb="7" eb="8">
      <t>キン</t>
    </rPh>
    <phoneticPr fontId="3"/>
  </si>
  <si>
    <t>　　　預り金</t>
    <phoneticPr fontId="3"/>
  </si>
  <si>
    <t>　　　未払金</t>
    <rPh sb="3" eb="4">
      <t>ミ</t>
    </rPh>
    <rPh sb="4" eb="5">
      <t>バライ</t>
    </rPh>
    <rPh sb="5" eb="6">
      <t>キン</t>
    </rPh>
    <phoneticPr fontId="3"/>
  </si>
  <si>
    <t>　1.流動負債</t>
  </si>
  <si>
    <t>Ⅱ 負債の部</t>
    <phoneticPr fontId="3"/>
  </si>
  <si>
    <t>　　　　資産合計</t>
  </si>
  <si>
    <t>　　　　固定資産合計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</si>
  <si>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3"/>
  </si>
  <si>
    <t>　　　 ソフトウエア</t>
    <phoneticPr fontId="3"/>
  </si>
  <si>
    <t>　　　 什器備品</t>
    <rPh sb="4" eb="5">
      <t>シゲル</t>
    </rPh>
    <rPh sb="5" eb="6">
      <t>ウツワ</t>
    </rPh>
    <rPh sb="6" eb="7">
      <t>ソナエ</t>
    </rPh>
    <rPh sb="7" eb="8">
      <t>シナ</t>
    </rPh>
    <phoneticPr fontId="9"/>
  </si>
  <si>
    <t>（2）その他の固定資産</t>
    <rPh sb="5" eb="6">
      <t>タ</t>
    </rPh>
    <rPh sb="7" eb="9">
      <t>コテイ</t>
    </rPh>
    <rPh sb="9" eb="11">
      <t>シサン</t>
    </rPh>
    <phoneticPr fontId="3"/>
  </si>
  <si>
    <t>　　　退職給付引当資産</t>
    <rPh sb="5" eb="7">
      <t>キュウフ</t>
    </rPh>
    <rPh sb="7" eb="9">
      <t>ヒキアテ</t>
    </rPh>
    <rPh sb="9" eb="11">
      <t>シサン</t>
    </rPh>
    <phoneticPr fontId="3"/>
  </si>
  <si>
    <t>（1）特定資産</t>
    <rPh sb="3" eb="5">
      <t>トクテイ</t>
    </rPh>
    <rPh sb="5" eb="7">
      <t>シサン</t>
    </rPh>
    <phoneticPr fontId="3"/>
  </si>
  <si>
    <t>　2.固定資産</t>
  </si>
  <si>
    <t>　　　　流動資産合計</t>
  </si>
  <si>
    <t>　　　未収金</t>
    <rPh sb="3" eb="6">
      <t>ミシュウキン</t>
    </rPh>
    <phoneticPr fontId="3"/>
  </si>
  <si>
    <t>　　　未収会費</t>
    <rPh sb="3" eb="5">
      <t>ミシュウ</t>
    </rPh>
    <rPh sb="5" eb="7">
      <t>カイヒ</t>
    </rPh>
    <phoneticPr fontId="3"/>
  </si>
  <si>
    <t>　　　現金･預金</t>
  </si>
  <si>
    <t>　1.流動資産</t>
  </si>
  <si>
    <t>Ⅰ 資産の部</t>
    <rPh sb="2" eb="4">
      <t>シサン</t>
    </rPh>
    <rPh sb="5" eb="6">
      <t>ブ</t>
    </rPh>
    <phoneticPr fontId="3"/>
  </si>
  <si>
    <t>増減</t>
    <rPh sb="0" eb="2">
      <t>ゾウゲン</t>
    </rPh>
    <phoneticPr fontId="3"/>
  </si>
  <si>
    <t>（単位：円）</t>
  </si>
  <si>
    <t>　　貸  借  対  照  表</t>
    <phoneticPr fontId="9"/>
  </si>
  <si>
    <t>特定資産の明細</t>
    <rPh sb="0" eb="2">
      <t>トクテイ</t>
    </rPh>
    <rPh sb="2" eb="4">
      <t>シサン</t>
    </rPh>
    <rPh sb="5" eb="7">
      <t>メイサイ</t>
    </rPh>
    <phoneticPr fontId="3"/>
  </si>
  <si>
    <t>特定資産については、財務諸表の注記２、特定資産の増減額及びその残高</t>
    <rPh sb="0" eb="2">
      <t>トクテイ</t>
    </rPh>
    <rPh sb="2" eb="4">
      <t>シサン</t>
    </rPh>
    <rPh sb="10" eb="12">
      <t>ザイム</t>
    </rPh>
    <rPh sb="12" eb="14">
      <t>ショヒョウ</t>
    </rPh>
    <rPh sb="15" eb="17">
      <t>チュウキ</t>
    </rPh>
    <rPh sb="19" eb="21">
      <t>トクテイ</t>
    </rPh>
    <rPh sb="21" eb="23">
      <t>シサン</t>
    </rPh>
    <rPh sb="24" eb="26">
      <t>ゾウゲン</t>
    </rPh>
    <rPh sb="26" eb="27">
      <t>ガク</t>
    </rPh>
    <rPh sb="27" eb="28">
      <t>オヨ</t>
    </rPh>
    <rPh sb="31" eb="33">
      <t>ザンダカ</t>
    </rPh>
    <phoneticPr fontId="3"/>
  </si>
  <si>
    <t>に記載しているため記載を省略する。</t>
    <rPh sb="1" eb="3">
      <t>キサイ</t>
    </rPh>
    <rPh sb="9" eb="11">
      <t>キサイ</t>
    </rPh>
    <rPh sb="12" eb="14">
      <t>ショウリャク</t>
    </rPh>
    <phoneticPr fontId="3"/>
  </si>
  <si>
    <t>賞与引当金、退職給与引当金については、財務諸表の注記５に記載している</t>
    <rPh sb="0" eb="2">
      <t>ショウヨ</t>
    </rPh>
    <rPh sb="2" eb="4">
      <t>ヒキアテ</t>
    </rPh>
    <rPh sb="4" eb="5">
      <t>キン</t>
    </rPh>
    <rPh sb="6" eb="8">
      <t>タイショク</t>
    </rPh>
    <rPh sb="8" eb="10">
      <t>キュウヨ</t>
    </rPh>
    <rPh sb="10" eb="12">
      <t>ヒキアテ</t>
    </rPh>
    <rPh sb="12" eb="13">
      <t>キン</t>
    </rPh>
    <rPh sb="19" eb="21">
      <t>ザイム</t>
    </rPh>
    <rPh sb="21" eb="23">
      <t>ショヒョウ</t>
    </rPh>
    <rPh sb="24" eb="26">
      <t>チュウキ</t>
    </rPh>
    <rPh sb="28" eb="30">
      <t>キサイ</t>
    </rPh>
    <phoneticPr fontId="3"/>
  </si>
  <si>
    <t>ため記載を省略する。</t>
    <rPh sb="2" eb="4">
      <t>キサイ</t>
    </rPh>
    <rPh sb="5" eb="7">
      <t>ショウリャク</t>
    </rPh>
    <phoneticPr fontId="3"/>
  </si>
  <si>
    <t>備　考</t>
    <rPh sb="0" eb="1">
      <t>ソナエ</t>
    </rPh>
    <rPh sb="2" eb="3">
      <t>コウ</t>
    </rPh>
    <phoneticPr fontId="3"/>
  </si>
  <si>
    <t xml:space="preserve">        　      臨 時 会 費 </t>
    <phoneticPr fontId="9"/>
  </si>
  <si>
    <t>　    　　      受 取 利 息</t>
    <phoneticPr fontId="9"/>
  </si>
  <si>
    <t>機関誌広告料等</t>
    <rPh sb="0" eb="3">
      <t>キカンシ</t>
    </rPh>
    <rPh sb="3" eb="5">
      <t>コウコク</t>
    </rPh>
    <rPh sb="5" eb="6">
      <t>リョウ</t>
    </rPh>
    <rPh sb="6" eb="7">
      <t>トウ</t>
    </rPh>
    <phoneticPr fontId="3"/>
  </si>
  <si>
    <t xml:space="preserve"> 事　業　費</t>
    <phoneticPr fontId="9"/>
  </si>
  <si>
    <t xml:space="preserve">     会場使用料</t>
    <phoneticPr fontId="9"/>
  </si>
  <si>
    <t>BUILDING TOKYO 6回発行</t>
    <rPh sb="16" eb="17">
      <t>カイ</t>
    </rPh>
    <rPh sb="17" eb="19">
      <t>ハッコウ</t>
    </rPh>
    <phoneticPr fontId="3"/>
  </si>
  <si>
    <t>　　印刷製本費</t>
    <phoneticPr fontId="9"/>
  </si>
  <si>
    <t>　　発　送　費</t>
    <phoneticPr fontId="9"/>
  </si>
  <si>
    <t xml:space="preserve"> 管　理　費</t>
    <phoneticPr fontId="9"/>
  </si>
  <si>
    <t xml:space="preserve">          給 与手 当</t>
    <phoneticPr fontId="9"/>
  </si>
  <si>
    <t>総会、理事会、新年賀詞交歓会</t>
    <rPh sb="0" eb="2">
      <t>ソウカイ</t>
    </rPh>
    <rPh sb="3" eb="6">
      <t>リジカイ</t>
    </rPh>
    <rPh sb="7" eb="9">
      <t>シンネン</t>
    </rPh>
    <rPh sb="9" eb="11">
      <t>ガシ</t>
    </rPh>
    <rPh sb="11" eb="13">
      <t>コウカン</t>
    </rPh>
    <rPh sb="13" eb="14">
      <t>カイ</t>
    </rPh>
    <phoneticPr fontId="3"/>
  </si>
  <si>
    <t>　   　   渉　外　費</t>
    <phoneticPr fontId="9"/>
  </si>
  <si>
    <t xml:space="preserve"> </t>
    <phoneticPr fontId="3"/>
  </si>
  <si>
    <t>　</t>
    <phoneticPr fontId="3"/>
  </si>
  <si>
    <t xml:space="preserve"> </t>
    <phoneticPr fontId="3"/>
  </si>
  <si>
    <t>　  　  　 なお、事業費の「連合会活動推進費」に同額の400万円を計上している。</t>
    <rPh sb="11" eb="13">
      <t>ジギョウ</t>
    </rPh>
    <rPh sb="13" eb="14">
      <t>ヒ</t>
    </rPh>
    <rPh sb="16" eb="19">
      <t>レンゴウカイ</t>
    </rPh>
    <rPh sb="19" eb="21">
      <t>カツドウ</t>
    </rPh>
    <rPh sb="21" eb="23">
      <t>スイシン</t>
    </rPh>
    <rPh sb="23" eb="24">
      <t>ヒ</t>
    </rPh>
    <rPh sb="26" eb="28">
      <t>ドウガク</t>
    </rPh>
    <rPh sb="32" eb="33">
      <t>マン</t>
    </rPh>
    <rPh sb="33" eb="34">
      <t>エン</t>
    </rPh>
    <rPh sb="35" eb="37">
      <t>ケイジョウ</t>
    </rPh>
    <phoneticPr fontId="3"/>
  </si>
  <si>
    <t>注記参照</t>
  </si>
  <si>
    <t xml:space="preserve">   (注記）</t>
    <rPh sb="4" eb="6">
      <t>チュウキ</t>
    </rPh>
    <phoneticPr fontId="3"/>
  </si>
  <si>
    <t>平成２６年度正味財産増減計算書</t>
    <rPh sb="0" eb="2">
      <t>ヘイセイ</t>
    </rPh>
    <rPh sb="4" eb="6">
      <t>ネンド</t>
    </rPh>
    <rPh sb="6" eb="7">
      <t>タダ</t>
    </rPh>
    <rPh sb="7" eb="8">
      <t>アジ</t>
    </rPh>
    <rPh sb="8" eb="10">
      <t>ザイサン</t>
    </rPh>
    <rPh sb="10" eb="12">
      <t>ゾウゲン</t>
    </rPh>
    <rPh sb="12" eb="15">
      <t>ケイサンショ</t>
    </rPh>
    <phoneticPr fontId="3"/>
  </si>
  <si>
    <t>平成２６年３月１日から平成２７年２月２８日まで</t>
    <rPh sb="0" eb="2">
      <t>ヘイセイ</t>
    </rPh>
    <rPh sb="4" eb="5">
      <t>ネン</t>
    </rPh>
    <rPh sb="6" eb="7">
      <t>ツキ</t>
    </rPh>
    <rPh sb="8" eb="9">
      <t>ヒ</t>
    </rPh>
    <rPh sb="11" eb="13">
      <t>ヘイセイ</t>
    </rPh>
    <rPh sb="15" eb="16">
      <t>ネン</t>
    </rPh>
    <rPh sb="17" eb="18">
      <t>ツキ</t>
    </rPh>
    <rPh sb="20" eb="21">
      <t>ヒ</t>
    </rPh>
    <phoneticPr fontId="3"/>
  </si>
  <si>
    <t>当年度予算87,360,000</t>
    <rPh sb="0" eb="3">
      <t>トウネンド</t>
    </rPh>
    <rPh sb="3" eb="5">
      <t>ヨサン</t>
    </rPh>
    <phoneticPr fontId="3"/>
  </si>
  <si>
    <t>当年度予算63,645,000</t>
    <rPh sb="0" eb="1">
      <t>トウ</t>
    </rPh>
    <rPh sb="1" eb="3">
      <t>ネンド</t>
    </rPh>
    <rPh sb="3" eb="5">
      <t>ヨサン</t>
    </rPh>
    <phoneticPr fontId="3"/>
  </si>
  <si>
    <t>当年度予算21,604,584</t>
    <rPh sb="0" eb="1">
      <t>トウ</t>
    </rPh>
    <rPh sb="1" eb="3">
      <t>ネンド</t>
    </rPh>
    <rPh sb="3" eb="5">
      <t>ヨサン</t>
    </rPh>
    <phoneticPr fontId="3"/>
  </si>
  <si>
    <t>当年度予算85,249,584</t>
    <rPh sb="0" eb="1">
      <t>トウ</t>
    </rPh>
    <rPh sb="1" eb="3">
      <t>ネンド</t>
    </rPh>
    <rPh sb="3" eb="5">
      <t>ヨサン</t>
    </rPh>
    <phoneticPr fontId="3"/>
  </si>
  <si>
    <t>当年度予算2,110,416</t>
    <rPh sb="0" eb="1">
      <t>トウ</t>
    </rPh>
    <rPh sb="1" eb="3">
      <t>ネンド</t>
    </rPh>
    <rPh sb="3" eb="5">
      <t>ヨサン</t>
    </rPh>
    <phoneticPr fontId="3"/>
  </si>
  <si>
    <t>　　　　  　 　平成２７年２月２８日現在</t>
    <rPh sb="13" eb="14">
      <t>ネン</t>
    </rPh>
    <phoneticPr fontId="9"/>
  </si>
  <si>
    <t>-</t>
    <phoneticPr fontId="3"/>
  </si>
  <si>
    <r>
      <t>什器備品</t>
    </r>
    <r>
      <rPr>
        <sz val="10"/>
        <rFont val="ＭＳ 明朝"/>
        <family val="1"/>
        <charset val="128"/>
      </rPr>
      <t>（テレビ）</t>
    </r>
    <rPh sb="0" eb="2">
      <t>ジュウキ</t>
    </rPh>
    <rPh sb="2" eb="4">
      <t>ビヒン</t>
    </rPh>
    <phoneticPr fontId="3"/>
  </si>
  <si>
    <r>
      <t>什器備品</t>
    </r>
    <r>
      <rPr>
        <sz val="10"/>
        <rFont val="ＭＳ 明朝"/>
        <family val="1"/>
        <charset val="128"/>
      </rPr>
      <t>（机）</t>
    </r>
    <rPh sb="0" eb="2">
      <t>ジュウキ</t>
    </rPh>
    <rPh sb="2" eb="4">
      <t>ビヒン</t>
    </rPh>
    <rPh sb="5" eb="6">
      <t>ツクエ</t>
    </rPh>
    <phoneticPr fontId="3"/>
  </si>
  <si>
    <r>
      <t>什器備品</t>
    </r>
    <r>
      <rPr>
        <sz val="10"/>
        <rFont val="ＭＳ 明朝"/>
        <family val="1"/>
        <charset val="128"/>
      </rPr>
      <t>（応接セット）</t>
    </r>
    <rPh sb="0" eb="2">
      <t>ジュウキ</t>
    </rPh>
    <rPh sb="2" eb="4">
      <t>ビヒン</t>
    </rPh>
    <rPh sb="5" eb="7">
      <t>オウセツ</t>
    </rPh>
    <phoneticPr fontId="3"/>
  </si>
  <si>
    <t>電話設備</t>
    <rPh sb="0" eb="2">
      <t>デンワ</t>
    </rPh>
    <rPh sb="2" eb="4">
      <t>セツビ</t>
    </rPh>
    <phoneticPr fontId="3"/>
  </si>
  <si>
    <t>１．重要な会計方針</t>
    <rPh sb="2" eb="4">
      <t>ジュウヨウ</t>
    </rPh>
    <rPh sb="5" eb="7">
      <t>カイケイ</t>
    </rPh>
    <rPh sb="7" eb="9">
      <t>ホウシン</t>
    </rPh>
    <phoneticPr fontId="3"/>
  </si>
  <si>
    <t>　        「臨時会費」のうち、400万円は、連合会の要請より平成25年度より三菱地所㈱320万円、東京建物㈱80万円を負担し</t>
    <rPh sb="10" eb="12">
      <t>リンジ</t>
    </rPh>
    <rPh sb="12" eb="14">
      <t>カイヒ</t>
    </rPh>
    <rPh sb="22" eb="23">
      <t>マン</t>
    </rPh>
    <rPh sb="23" eb="24">
      <t>エン</t>
    </rPh>
    <rPh sb="26" eb="29">
      <t>レンゴウカイ</t>
    </rPh>
    <rPh sb="30" eb="32">
      <t>ヨウセイ</t>
    </rPh>
    <rPh sb="34" eb="36">
      <t>ヘイセイ</t>
    </rPh>
    <rPh sb="38" eb="39">
      <t>ネン</t>
    </rPh>
    <rPh sb="39" eb="40">
      <t>ド</t>
    </rPh>
    <rPh sb="42" eb="44">
      <t>ミツビシ</t>
    </rPh>
    <rPh sb="44" eb="46">
      <t>ジショ</t>
    </rPh>
    <rPh sb="50" eb="51">
      <t>マン</t>
    </rPh>
    <rPh sb="51" eb="52">
      <t>エン</t>
    </rPh>
    <rPh sb="53" eb="55">
      <t>トウキョウ</t>
    </rPh>
    <rPh sb="55" eb="57">
      <t>タテモノ</t>
    </rPh>
    <rPh sb="60" eb="62">
      <t>マンエン</t>
    </rPh>
    <rPh sb="63" eb="65">
      <t>フタン</t>
    </rPh>
    <phoneticPr fontId="3"/>
  </si>
  <si>
    <t>　</t>
    <phoneticPr fontId="3"/>
  </si>
  <si>
    <t>5社入会</t>
    <rPh sb="1" eb="2">
      <t>シャ</t>
    </rPh>
    <rPh sb="2" eb="4">
      <t>ニュウカイ</t>
    </rPh>
    <phoneticPr fontId="3"/>
  </si>
  <si>
    <t>　　　　　　平成26年についても引続き計上した。</t>
    <rPh sb="6" eb="8">
      <t>ヘイセイ</t>
    </rPh>
    <rPh sb="10" eb="11">
      <t>ネン</t>
    </rPh>
    <rPh sb="16" eb="17">
      <t>ヒ</t>
    </rPh>
    <rPh sb="17" eb="18">
      <t>ツヅ</t>
    </rPh>
    <rPh sb="19" eb="21">
      <t>ケイジョウ</t>
    </rPh>
    <phoneticPr fontId="3"/>
  </si>
  <si>
    <t>　　　　　備　品　費</t>
    <rPh sb="5" eb="6">
      <t>ソナエ</t>
    </rPh>
    <rPh sb="7" eb="8">
      <t>ヒン</t>
    </rPh>
    <rPh sb="9" eb="10">
      <t>ヒ</t>
    </rPh>
    <phoneticPr fontId="9"/>
  </si>
  <si>
    <t>事務室ｾｷｭﾘﾃｨ強化等</t>
    <rPh sb="0" eb="2">
      <t>ジム</t>
    </rPh>
    <rPh sb="2" eb="3">
      <t>シツ</t>
    </rPh>
    <rPh sb="9" eb="11">
      <t>キョウカ</t>
    </rPh>
    <rPh sb="11" eb="12">
      <t>トウ</t>
    </rPh>
    <phoneticPr fontId="3"/>
  </si>
  <si>
    <t>会議室備品入替等</t>
    <rPh sb="0" eb="3">
      <t>カイギシツ</t>
    </rPh>
    <rPh sb="3" eb="5">
      <t>ビヒン</t>
    </rPh>
    <rPh sb="5" eb="7">
      <t>イレカエ</t>
    </rPh>
    <rPh sb="7" eb="8">
      <t>トウ</t>
    </rPh>
    <phoneticPr fontId="3"/>
  </si>
  <si>
    <t>情報処理240万、中小ﾋﾞﾙ事業関係150万、国際会議関係費250万他</t>
    <rPh sb="0" eb="2">
      <t>ジョウホウ</t>
    </rPh>
    <rPh sb="2" eb="4">
      <t>ショリ</t>
    </rPh>
    <rPh sb="7" eb="8">
      <t>マン</t>
    </rPh>
    <rPh sb="9" eb="11">
      <t>チュウショウ</t>
    </rPh>
    <rPh sb="14" eb="16">
      <t>ジギョウ</t>
    </rPh>
    <rPh sb="16" eb="18">
      <t>カンケイ</t>
    </rPh>
    <rPh sb="21" eb="22">
      <t>マン</t>
    </rPh>
    <rPh sb="23" eb="25">
      <t>コクサイ</t>
    </rPh>
    <rPh sb="25" eb="27">
      <t>カイギ</t>
    </rPh>
    <rPh sb="27" eb="30">
      <t>カンケイヒ</t>
    </rPh>
    <rPh sb="33" eb="34">
      <t>マン</t>
    </rPh>
    <rPh sb="34" eb="35">
      <t>ホカ</t>
    </rPh>
    <phoneticPr fontId="3"/>
  </si>
  <si>
    <t>(          0)</t>
    <phoneticPr fontId="3"/>
  </si>
  <si>
    <t>(-11,092,000)</t>
    <phoneticPr fontId="3"/>
  </si>
  <si>
    <t>　</t>
    <phoneticPr fontId="3"/>
  </si>
  <si>
    <t>分析項目増</t>
    <rPh sb="0" eb="2">
      <t>ブンセキ</t>
    </rPh>
    <rPh sb="2" eb="4">
      <t>コウモク</t>
    </rPh>
    <rPh sb="4" eb="5">
      <t>ゾウ</t>
    </rPh>
    <phoneticPr fontId="3"/>
  </si>
  <si>
    <t>委員会活動増、ｴｸﾞｾﾞｸﾃｨﾌﾞｻﾛﾝ開催</t>
    <rPh sb="0" eb="3">
      <t>イインカイ</t>
    </rPh>
    <rPh sb="3" eb="5">
      <t>カツドウ</t>
    </rPh>
    <rPh sb="5" eb="6">
      <t>ゾウ</t>
    </rPh>
    <rPh sb="20" eb="22">
      <t>カイサイ</t>
    </rPh>
    <phoneticPr fontId="3"/>
  </si>
  <si>
    <t>　　　その他未払費用</t>
    <rPh sb="5" eb="6">
      <t>タ</t>
    </rPh>
    <rPh sb="6" eb="8">
      <t>ミバラ</t>
    </rPh>
    <rPh sb="8" eb="10">
      <t>ヒヨウ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</si>
</sst>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\(#,##0\)"/>
    <numFmt numFmtId="177" formatCode="0_ 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6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6" fillId="0" borderId="2" xfId="0" applyFont="1" applyBorder="1" applyAlignment="1">
      <alignment vertical="center"/>
    </xf>
    <xf numFmtId="41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3" fontId="6" fillId="0" borderId="4" xfId="1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/>
    </xf>
    <xf numFmtId="38" fontId="4" fillId="0" borderId="5" xfId="1" applyFont="1" applyBorder="1" applyAlignment="1">
      <alignment horizontal="center" vertical="center"/>
    </xf>
    <xf numFmtId="3" fontId="0" fillId="0" borderId="0" xfId="1" applyNumberFormat="1" applyFont="1"/>
    <xf numFmtId="3" fontId="4" fillId="0" borderId="0" xfId="1" applyNumberFormat="1" applyFont="1" applyAlignment="1">
      <alignment horizontal="right"/>
    </xf>
    <xf numFmtId="0" fontId="6" fillId="0" borderId="0" xfId="0" applyFont="1"/>
    <xf numFmtId="38" fontId="6" fillId="0" borderId="14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10" fillId="0" borderId="15" xfId="1" applyFont="1" applyBorder="1" applyAlignment="1">
      <alignment horizontal="right" vertical="center"/>
    </xf>
    <xf numFmtId="0" fontId="8" fillId="0" borderId="0" xfId="0" applyFont="1" applyBorder="1"/>
    <xf numFmtId="0" fontId="0" fillId="0" borderId="0" xfId="0" applyBorder="1"/>
    <xf numFmtId="0" fontId="8" fillId="0" borderId="7" xfId="0" applyFont="1" applyBorder="1" applyAlignment="1">
      <alignment vertical="center"/>
    </xf>
    <xf numFmtId="38" fontId="14" fillId="0" borderId="0" xfId="1" applyFont="1" applyBorder="1" applyAlignment="1">
      <alignment horizontal="right" vertical="center"/>
    </xf>
    <xf numFmtId="0" fontId="14" fillId="0" borderId="0" xfId="0" applyFont="1"/>
    <xf numFmtId="38" fontId="8" fillId="0" borderId="0" xfId="0" applyNumberFormat="1" applyFont="1"/>
    <xf numFmtId="49" fontId="14" fillId="0" borderId="0" xfId="0" applyNumberFormat="1" applyFont="1" applyAlignment="1">
      <alignment horizontal="right"/>
    </xf>
    <xf numFmtId="0" fontId="8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38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 shrinkToFit="1"/>
    </xf>
    <xf numFmtId="0" fontId="8" fillId="0" borderId="14" xfId="0" applyFont="1" applyBorder="1" applyAlignment="1">
      <alignment horizontal="right" vertical="center" wrapText="1"/>
    </xf>
    <xf numFmtId="0" fontId="8" fillId="0" borderId="14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38" fontId="14" fillId="0" borderId="0" xfId="1" applyFont="1" applyBorder="1" applyAlignment="1">
      <alignment vertical="center"/>
    </xf>
    <xf numFmtId="38" fontId="14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4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38" fontId="4" fillId="0" borderId="17" xfId="1" applyFont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10" fillId="0" borderId="14" xfId="1" applyFont="1" applyBorder="1" applyAlignment="1">
      <alignment horizontal="right" vertical="center"/>
    </xf>
    <xf numFmtId="3" fontId="4" fillId="0" borderId="14" xfId="1" applyNumberFormat="1" applyFont="1" applyFill="1" applyBorder="1" applyAlignment="1">
      <alignment horizontal="right" vertical="center"/>
    </xf>
    <xf numFmtId="3" fontId="4" fillId="0" borderId="17" xfId="1" applyNumberFormat="1" applyFont="1" applyFill="1" applyBorder="1" applyAlignment="1">
      <alignment horizontal="right" vertical="center"/>
    </xf>
    <xf numFmtId="3" fontId="6" fillId="0" borderId="18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right"/>
    </xf>
    <xf numFmtId="38" fontId="6" fillId="0" borderId="17" xfId="1" applyFont="1" applyFill="1" applyBorder="1" applyAlignment="1">
      <alignment horizontal="right" vertical="center"/>
    </xf>
    <xf numFmtId="3" fontId="6" fillId="0" borderId="1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3" fontId="4" fillId="0" borderId="18" xfId="1" applyNumberFormat="1" applyFont="1" applyFill="1" applyBorder="1" applyAlignment="1">
      <alignment horizontal="right" vertical="center"/>
    </xf>
    <xf numFmtId="0" fontId="8" fillId="0" borderId="7" xfId="0" applyFont="1" applyBorder="1"/>
    <xf numFmtId="0" fontId="8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38" fontId="15" fillId="0" borderId="0" xfId="1" applyFont="1" applyAlignment="1">
      <alignment horizontal="left"/>
    </xf>
    <xf numFmtId="0" fontId="4" fillId="0" borderId="23" xfId="0" applyFont="1" applyBorder="1" applyAlignment="1">
      <alignment horizontal="center" vertical="center"/>
    </xf>
    <xf numFmtId="3" fontId="8" fillId="0" borderId="0" xfId="1" applyNumberFormat="1" applyFont="1" applyFill="1"/>
    <xf numFmtId="3" fontId="8" fillId="0" borderId="0" xfId="1" applyNumberFormat="1" applyFont="1" applyFill="1" applyBorder="1"/>
    <xf numFmtId="3" fontId="14" fillId="0" borderId="0" xfId="1" applyNumberFormat="1" applyFont="1" applyFill="1" applyBorder="1" applyAlignment="1">
      <alignment horizontal="right" vertical="center"/>
    </xf>
    <xf numFmtId="3" fontId="8" fillId="0" borderId="22" xfId="1" applyNumberFormat="1" applyFont="1" applyFill="1" applyBorder="1" applyAlignment="1">
      <alignment horizontal="right" vertical="center"/>
    </xf>
    <xf numFmtId="38" fontId="8" fillId="0" borderId="16" xfId="1" applyFont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176" fontId="8" fillId="0" borderId="17" xfId="1" applyNumberFormat="1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3" fontId="8" fillId="0" borderId="15" xfId="1" applyNumberFormat="1" applyFont="1" applyFill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" fontId="8" fillId="0" borderId="14" xfId="1" applyNumberFormat="1" applyFont="1" applyFill="1" applyBorder="1" applyAlignment="1">
      <alignment horizontal="right" vertical="distributed"/>
    </xf>
    <xf numFmtId="0" fontId="8" fillId="0" borderId="7" xfId="0" applyFont="1" applyBorder="1" applyAlignment="1">
      <alignment horizontal="center" vertical="center"/>
    </xf>
    <xf numFmtId="3" fontId="8" fillId="0" borderId="14" xfId="1" applyNumberFormat="1" applyFont="1" applyFill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38" fontId="8" fillId="0" borderId="14" xfId="1" applyFont="1" applyBorder="1"/>
    <xf numFmtId="0" fontId="8" fillId="0" borderId="7" xfId="0" applyFont="1" applyFill="1" applyBorder="1" applyAlignment="1">
      <alignment horizontal="left" vertical="center"/>
    </xf>
    <xf numFmtId="3" fontId="8" fillId="0" borderId="17" xfId="1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3" fontId="8" fillId="0" borderId="14" xfId="1" applyNumberFormat="1" applyFont="1" applyFill="1" applyBorder="1" applyAlignment="1">
      <alignment vertical="center"/>
    </xf>
    <xf numFmtId="3" fontId="8" fillId="0" borderId="20" xfId="1" applyNumberFormat="1" applyFont="1" applyFill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18" xfId="1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5" fillId="0" borderId="0" xfId="0" applyFont="1" applyBorder="1"/>
    <xf numFmtId="0" fontId="12" fillId="0" borderId="0" xfId="0" applyFont="1" applyBorder="1"/>
    <xf numFmtId="0" fontId="11" fillId="0" borderId="0" xfId="0" applyFont="1" applyBorder="1"/>
    <xf numFmtId="0" fontId="4" fillId="0" borderId="10" xfId="0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3" fontId="4" fillId="0" borderId="12" xfId="1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center" vertical="center"/>
    </xf>
    <xf numFmtId="3" fontId="0" fillId="0" borderId="7" xfId="1" applyNumberFormat="1" applyFont="1" applyBorder="1"/>
    <xf numFmtId="3" fontId="6" fillId="0" borderId="7" xfId="1" applyNumberFormat="1" applyFont="1" applyBorder="1" applyAlignment="1">
      <alignment horizontal="right" vertical="center"/>
    </xf>
    <xf numFmtId="3" fontId="4" fillId="0" borderId="7" xfId="1" applyNumberFormat="1" applyFont="1" applyBorder="1" applyAlignment="1">
      <alignment vertical="center"/>
    </xf>
    <xf numFmtId="3" fontId="6" fillId="0" borderId="7" xfId="1" applyNumberFormat="1" applyFont="1" applyBorder="1" applyAlignment="1">
      <alignment vertical="center"/>
    </xf>
    <xf numFmtId="3" fontId="0" fillId="0" borderId="6" xfId="1" applyNumberFormat="1" applyFont="1" applyBorder="1"/>
    <xf numFmtId="3" fontId="6" fillId="0" borderId="7" xfId="1" applyNumberFormat="1" applyFont="1" applyFill="1" applyBorder="1" applyAlignment="1">
      <alignment horizontal="right" vertical="center"/>
    </xf>
    <xf numFmtId="3" fontId="6" fillId="0" borderId="8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0" fillId="0" borderId="4" xfId="1" applyNumberFormat="1" applyFont="1" applyBorder="1"/>
    <xf numFmtId="3" fontId="4" fillId="0" borderId="4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/>
    </xf>
    <xf numFmtId="3" fontId="0" fillId="0" borderId="8" xfId="1" applyNumberFormat="1" applyFont="1" applyBorder="1"/>
    <xf numFmtId="3" fontId="6" fillId="0" borderId="4" xfId="1" applyNumberFormat="1" applyFont="1" applyBorder="1" applyAlignment="1">
      <alignment vertical="center"/>
    </xf>
    <xf numFmtId="3" fontId="6" fillId="0" borderId="25" xfId="1" applyNumberFormat="1" applyFont="1" applyFill="1" applyBorder="1" applyAlignment="1">
      <alignment horizontal="right" vertical="center"/>
    </xf>
    <xf numFmtId="38" fontId="8" fillId="0" borderId="7" xfId="1" applyFont="1" applyBorder="1" applyAlignment="1">
      <alignment vertical="center"/>
    </xf>
    <xf numFmtId="38" fontId="8" fillId="0" borderId="16" xfId="0" applyNumberFormat="1" applyFont="1" applyBorder="1" applyAlignment="1">
      <alignment vertical="center"/>
    </xf>
    <xf numFmtId="38" fontId="8" fillId="0" borderId="22" xfId="0" applyNumberFormat="1" applyFont="1" applyBorder="1" applyAlignment="1">
      <alignment vertical="center"/>
    </xf>
    <xf numFmtId="38" fontId="8" fillId="0" borderId="16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38" fontId="8" fillId="0" borderId="14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6" xfId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0" fontId="0" fillId="0" borderId="0" xfId="0" applyFont="1"/>
    <xf numFmtId="0" fontId="4" fillId="0" borderId="11" xfId="0" applyFont="1" applyBorder="1" applyAlignment="1">
      <alignment vertical="center"/>
    </xf>
    <xf numFmtId="38" fontId="17" fillId="0" borderId="11" xfId="1" applyFont="1" applyFill="1" applyBorder="1" applyAlignment="1">
      <alignment horizontal="left" vertical="center"/>
    </xf>
    <xf numFmtId="3" fontId="4" fillId="0" borderId="11" xfId="1" applyNumberFormat="1" applyFont="1" applyBorder="1" applyAlignment="1">
      <alignment horizontal="right" vertical="center"/>
    </xf>
    <xf numFmtId="38" fontId="17" fillId="0" borderId="12" xfId="1" applyFont="1" applyBorder="1" applyAlignment="1">
      <alignment horizontal="left" vertical="center"/>
    </xf>
    <xf numFmtId="38" fontId="17" fillId="0" borderId="13" xfId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38" fontId="17" fillId="0" borderId="11" xfId="1" applyFont="1" applyFill="1" applyBorder="1" applyAlignment="1">
      <alignment horizontal="right" vertical="center"/>
    </xf>
    <xf numFmtId="38" fontId="18" fillId="0" borderId="11" xfId="1" applyFont="1" applyFill="1" applyBorder="1" applyAlignment="1">
      <alignment horizontal="left" vertical="center" wrapText="1"/>
    </xf>
    <xf numFmtId="38" fontId="17" fillId="0" borderId="11" xfId="1" applyFont="1" applyBorder="1" applyAlignment="1">
      <alignment horizontal="left" vertical="center"/>
    </xf>
    <xf numFmtId="38" fontId="4" fillId="0" borderId="12" xfId="1" applyFont="1" applyFill="1" applyBorder="1" applyAlignment="1">
      <alignment horizontal="right" vertical="center"/>
    </xf>
    <xf numFmtId="3" fontId="19" fillId="0" borderId="11" xfId="1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20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7" xfId="1" applyFont="1" applyBorder="1"/>
    <xf numFmtId="38" fontId="0" fillId="0" borderId="0" xfId="1" applyFont="1" applyAlignment="1">
      <alignment horizontal="right"/>
    </xf>
    <xf numFmtId="0" fontId="0" fillId="0" borderId="7" xfId="0" applyBorder="1"/>
    <xf numFmtId="49" fontId="8" fillId="0" borderId="17" xfId="1" applyNumberFormat="1" applyFont="1" applyBorder="1" applyAlignment="1">
      <alignment horizontal="right" vertical="center"/>
    </xf>
    <xf numFmtId="177" fontId="0" fillId="0" borderId="0" xfId="0" applyNumberFormat="1"/>
    <xf numFmtId="38" fontId="8" fillId="0" borderId="17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19" fillId="0" borderId="11" xfId="1" applyFont="1" applyFill="1" applyBorder="1" applyAlignment="1">
      <alignment horizontal="left" vertical="center"/>
    </xf>
    <xf numFmtId="38" fontId="19" fillId="0" borderId="11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0" borderId="0" xfId="0" applyNumberFormat="1" applyFont="1" applyAlignme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37</xdr:row>
      <xdr:rowOff>9525</xdr:rowOff>
    </xdr:from>
    <xdr:to>
      <xdr:col>4</xdr:col>
      <xdr:colOff>765175</xdr:colOff>
      <xdr:row>41</xdr:row>
      <xdr:rowOff>165100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7629525"/>
          <a:ext cx="5956300" cy="106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view="pageLayout" topLeftCell="A46" zoomScaleNormal="100" workbookViewId="0">
      <selection activeCell="C52" sqref="C52"/>
    </sheetView>
  </sheetViews>
  <sheetFormatPr defaultRowHeight="13.5"/>
  <cols>
    <col min="1" max="1" width="35.625" style="2" customWidth="1"/>
    <col min="2" max="3" width="20.625" style="1" customWidth="1"/>
    <col min="4" max="4" width="20.625" style="14" customWidth="1"/>
    <col min="5" max="5" width="28.375" style="137" customWidth="1"/>
  </cols>
  <sheetData>
    <row r="1" spans="1:5" ht="16.5" customHeight="1">
      <c r="A1" s="16" t="s">
        <v>58</v>
      </c>
    </row>
    <row r="2" spans="1:5" ht="16.5" customHeight="1">
      <c r="A2" s="16"/>
    </row>
    <row r="3" spans="1:5" ht="17.25">
      <c r="A3" s="169" t="s">
        <v>174</v>
      </c>
      <c r="B3" s="169"/>
      <c r="C3" s="169"/>
      <c r="D3" s="169"/>
      <c r="E3" s="169"/>
    </row>
    <row r="4" spans="1:5" ht="20.25" customHeight="1">
      <c r="A4" s="170" t="s">
        <v>175</v>
      </c>
      <c r="B4" s="171"/>
      <c r="C4" s="171"/>
      <c r="D4" s="171"/>
      <c r="E4" s="167"/>
    </row>
    <row r="5" spans="1:5" ht="15" customHeight="1" thickBot="1">
      <c r="A5" s="3"/>
      <c r="E5" s="15" t="s">
        <v>50</v>
      </c>
    </row>
    <row r="6" spans="1:5" s="5" customFormat="1" ht="24.95" customHeight="1">
      <c r="A6" s="4" t="s">
        <v>0</v>
      </c>
      <c r="B6" s="74" t="s">
        <v>1</v>
      </c>
      <c r="C6" s="13" t="s">
        <v>53</v>
      </c>
      <c r="D6" s="112" t="s">
        <v>63</v>
      </c>
      <c r="E6" s="105" t="s">
        <v>155</v>
      </c>
    </row>
    <row r="7" spans="1:5" ht="20.100000000000001" customHeight="1">
      <c r="A7" s="6" t="s">
        <v>2</v>
      </c>
      <c r="B7" s="65"/>
      <c r="C7" s="12"/>
      <c r="D7" s="113"/>
      <c r="E7" s="138"/>
    </row>
    <row r="8" spans="1:5" ht="20.100000000000001" customHeight="1">
      <c r="A8" s="6" t="s">
        <v>3</v>
      </c>
      <c r="B8" s="12"/>
      <c r="C8" s="12"/>
      <c r="D8" s="113"/>
      <c r="E8" s="138"/>
    </row>
    <row r="9" spans="1:5" ht="20.100000000000001" customHeight="1">
      <c r="A9" s="6" t="s">
        <v>4</v>
      </c>
      <c r="B9" s="12"/>
      <c r="C9" s="65"/>
      <c r="D9" s="113"/>
      <c r="E9" s="138"/>
    </row>
    <row r="10" spans="1:5" ht="20.100000000000001" customHeight="1">
      <c r="A10" s="7" t="s">
        <v>59</v>
      </c>
      <c r="B10" s="17">
        <f>B11+B12</f>
        <v>85140500</v>
      </c>
      <c r="C10" s="17">
        <f>C11+C12</f>
        <v>85764790</v>
      </c>
      <c r="D10" s="114">
        <f>B10-C10</f>
        <v>-624290</v>
      </c>
      <c r="E10" s="106"/>
    </row>
    <row r="11" spans="1:5" ht="20.100000000000001" customHeight="1">
      <c r="A11" s="7" t="s">
        <v>51</v>
      </c>
      <c r="B11" s="18">
        <v>80120500</v>
      </c>
      <c r="C11" s="18">
        <v>80876790</v>
      </c>
      <c r="D11" s="115">
        <f t="shared" ref="D11:D20" si="0">B11-C11</f>
        <v>-756290</v>
      </c>
      <c r="E11" s="106"/>
    </row>
    <row r="12" spans="1:5" ht="20.100000000000001" customHeight="1">
      <c r="A12" s="7" t="s">
        <v>156</v>
      </c>
      <c r="B12" s="18">
        <v>5020000</v>
      </c>
      <c r="C12" s="18">
        <v>4888000</v>
      </c>
      <c r="D12" s="115">
        <f t="shared" si="0"/>
        <v>132000</v>
      </c>
      <c r="E12" s="146" t="s">
        <v>172</v>
      </c>
    </row>
    <row r="13" spans="1:5" ht="20.100000000000001" customHeight="1">
      <c r="A13" s="7" t="s">
        <v>60</v>
      </c>
      <c r="B13" s="19">
        <v>500000</v>
      </c>
      <c r="C13" s="19">
        <v>100000</v>
      </c>
      <c r="D13" s="115">
        <f t="shared" si="0"/>
        <v>400000</v>
      </c>
      <c r="E13" s="139" t="s">
        <v>190</v>
      </c>
    </row>
    <row r="14" spans="1:5" ht="20.100000000000001" customHeight="1">
      <c r="A14" s="7" t="s">
        <v>61</v>
      </c>
      <c r="B14" s="20">
        <f>B15+B16</f>
        <v>357700</v>
      </c>
      <c r="C14" s="20">
        <f>C15+C16</f>
        <v>726900</v>
      </c>
      <c r="D14" s="116">
        <f t="shared" si="0"/>
        <v>-369200</v>
      </c>
      <c r="E14" s="140"/>
    </row>
    <row r="15" spans="1:5" ht="20.100000000000001" customHeight="1">
      <c r="A15" s="7" t="s">
        <v>56</v>
      </c>
      <c r="B15" s="21">
        <v>332700</v>
      </c>
      <c r="C15" s="21">
        <v>726900</v>
      </c>
      <c r="D15" s="115">
        <f t="shared" si="0"/>
        <v>-394200</v>
      </c>
      <c r="E15" s="107"/>
    </row>
    <row r="16" spans="1:5" ht="20.100000000000001" customHeight="1">
      <c r="A16" s="7" t="s">
        <v>57</v>
      </c>
      <c r="B16" s="21">
        <v>25000</v>
      </c>
      <c r="C16" s="21">
        <v>0</v>
      </c>
      <c r="D16" s="115">
        <f t="shared" si="0"/>
        <v>25000</v>
      </c>
      <c r="E16" s="107"/>
    </row>
    <row r="17" spans="1:5" ht="20.100000000000001" customHeight="1">
      <c r="A17" s="7" t="s">
        <v>62</v>
      </c>
      <c r="B17" s="17">
        <f>B18+B19</f>
        <v>898750</v>
      </c>
      <c r="C17" s="17">
        <f>C18+C19</f>
        <v>914367</v>
      </c>
      <c r="D17" s="114">
        <f t="shared" si="0"/>
        <v>-15617</v>
      </c>
      <c r="E17" s="106"/>
    </row>
    <row r="18" spans="1:5" ht="20.100000000000001" customHeight="1">
      <c r="A18" s="7" t="s">
        <v>157</v>
      </c>
      <c r="B18" s="18">
        <v>13750</v>
      </c>
      <c r="C18" s="18">
        <v>14367</v>
      </c>
      <c r="D18" s="115">
        <f t="shared" si="0"/>
        <v>-617</v>
      </c>
      <c r="E18" s="106"/>
    </row>
    <row r="19" spans="1:5" ht="20.100000000000001" customHeight="1">
      <c r="A19" s="7" t="s">
        <v>55</v>
      </c>
      <c r="B19" s="59">
        <v>885000</v>
      </c>
      <c r="C19" s="59">
        <v>900000</v>
      </c>
      <c r="D19" s="115">
        <f t="shared" si="0"/>
        <v>-15000</v>
      </c>
      <c r="E19" s="141" t="s">
        <v>158</v>
      </c>
    </row>
    <row r="20" spans="1:5" ht="20.100000000000001" customHeight="1">
      <c r="A20" s="55" t="s">
        <v>5</v>
      </c>
      <c r="B20" s="60">
        <f>B10+B13+B14+B17</f>
        <v>86896950</v>
      </c>
      <c r="C20" s="60">
        <f>C10+C13+C14+C17</f>
        <v>87506057</v>
      </c>
      <c r="D20" s="11">
        <f t="shared" si="0"/>
        <v>-609107</v>
      </c>
      <c r="E20" s="142" t="s">
        <v>176</v>
      </c>
    </row>
    <row r="21" spans="1:5" ht="20.100000000000001" customHeight="1">
      <c r="A21" s="54" t="s">
        <v>99</v>
      </c>
      <c r="B21" s="61"/>
      <c r="C21" s="22"/>
      <c r="D21" s="117"/>
      <c r="E21" s="143"/>
    </row>
    <row r="22" spans="1:5" ht="20.100000000000001" customHeight="1">
      <c r="A22" s="9" t="s">
        <v>159</v>
      </c>
      <c r="B22" s="17">
        <f>SUM(B23,B31,B38,B39,B40,B41,B46,B50)</f>
        <v>59092424</v>
      </c>
      <c r="C22" s="17">
        <f>SUM(C23,C31,C38,C39,C40,C41,C46,C50)</f>
        <v>59283315</v>
      </c>
      <c r="D22" s="114">
        <f>B22-C22</f>
        <v>-190891</v>
      </c>
      <c r="E22" s="144" t="s">
        <v>177</v>
      </c>
    </row>
    <row r="23" spans="1:5" ht="20.100000000000001" customHeight="1">
      <c r="A23" s="9" t="s">
        <v>6</v>
      </c>
      <c r="B23" s="19">
        <f>B24+B25+B26+B27+B28+B29+B30</f>
        <v>11121867</v>
      </c>
      <c r="C23" s="19">
        <f>C24+C25+C26+C27+C28+C29+C30</f>
        <v>12457008</v>
      </c>
      <c r="D23" s="118">
        <f>D24+D25+D26+D27+D28+D29+D30</f>
        <v>-1335141</v>
      </c>
      <c r="E23" s="107"/>
    </row>
    <row r="24" spans="1:5" ht="20.100000000000001" customHeight="1">
      <c r="A24" s="8" t="s">
        <v>34</v>
      </c>
      <c r="B24" s="21">
        <v>3010188</v>
      </c>
      <c r="C24" s="21">
        <v>5452850</v>
      </c>
      <c r="D24" s="115">
        <f>B24-C24</f>
        <v>-2442662</v>
      </c>
      <c r="E24" s="107"/>
    </row>
    <row r="25" spans="1:5" ht="20.100000000000001" customHeight="1">
      <c r="A25" s="8" t="s">
        <v>35</v>
      </c>
      <c r="B25" s="21">
        <v>27000</v>
      </c>
      <c r="C25" s="21">
        <v>190000</v>
      </c>
      <c r="D25" s="115">
        <f t="shared" ref="D25:D30" si="1">B25-C25</f>
        <v>-163000</v>
      </c>
      <c r="E25" s="107"/>
    </row>
    <row r="26" spans="1:5" ht="20.100000000000001" customHeight="1">
      <c r="A26" s="8" t="s">
        <v>37</v>
      </c>
      <c r="B26" s="21">
        <v>477351</v>
      </c>
      <c r="C26" s="21">
        <v>822563</v>
      </c>
      <c r="D26" s="115">
        <f t="shared" si="1"/>
        <v>-345212</v>
      </c>
      <c r="E26" s="107"/>
    </row>
    <row r="27" spans="1:5" ht="20.100000000000001" customHeight="1">
      <c r="A27" s="8" t="s">
        <v>36</v>
      </c>
      <c r="B27" s="21">
        <v>3585173</v>
      </c>
      <c r="C27" s="21">
        <v>2056844</v>
      </c>
      <c r="D27" s="115">
        <f t="shared" si="1"/>
        <v>1528329</v>
      </c>
      <c r="E27" s="164" t="s">
        <v>199</v>
      </c>
    </row>
    <row r="28" spans="1:5" ht="20.100000000000001" customHeight="1">
      <c r="A28" s="8" t="s">
        <v>38</v>
      </c>
      <c r="B28" s="21">
        <v>1404670</v>
      </c>
      <c r="C28" s="21">
        <v>1401750</v>
      </c>
      <c r="D28" s="115">
        <f t="shared" si="1"/>
        <v>2920</v>
      </c>
      <c r="E28" s="107"/>
    </row>
    <row r="29" spans="1:5" ht="20.100000000000001" customHeight="1">
      <c r="A29" s="8" t="s">
        <v>39</v>
      </c>
      <c r="B29" s="21">
        <v>170484</v>
      </c>
      <c r="C29" s="21">
        <v>221951</v>
      </c>
      <c r="D29" s="115">
        <f t="shared" si="1"/>
        <v>-51467</v>
      </c>
      <c r="E29" s="107"/>
    </row>
    <row r="30" spans="1:5" ht="20.100000000000001" customHeight="1">
      <c r="A30" s="8" t="s">
        <v>40</v>
      </c>
      <c r="B30" s="21">
        <v>2447001</v>
      </c>
      <c r="C30" s="21">
        <v>2311050</v>
      </c>
      <c r="D30" s="115">
        <f t="shared" si="1"/>
        <v>135951</v>
      </c>
      <c r="E30" s="107"/>
    </row>
    <row r="31" spans="1:5" ht="20.100000000000001" customHeight="1">
      <c r="A31" s="9" t="s">
        <v>7</v>
      </c>
      <c r="B31" s="19">
        <f>B32+B33+B34+B35+B36+B37</f>
        <v>6047874</v>
      </c>
      <c r="C31" s="19">
        <f>C32+C33+C34+C35+C36+C37</f>
        <v>5608043</v>
      </c>
      <c r="D31" s="118">
        <f>D32+D33+D34+D35+D36+D37</f>
        <v>439831</v>
      </c>
      <c r="E31" s="107"/>
    </row>
    <row r="32" spans="1:5" ht="20.100000000000001" customHeight="1">
      <c r="A32" s="8" t="s">
        <v>34</v>
      </c>
      <c r="B32" s="21">
        <v>2005795</v>
      </c>
      <c r="C32" s="21">
        <v>3635234</v>
      </c>
      <c r="D32" s="115">
        <f t="shared" ref="D32:D66" si="2">B32-C32</f>
        <v>-1629439</v>
      </c>
      <c r="E32" s="107"/>
    </row>
    <row r="33" spans="1:5" ht="20.100000000000001" customHeight="1">
      <c r="A33" s="8" t="s">
        <v>41</v>
      </c>
      <c r="B33" s="21">
        <v>18000</v>
      </c>
      <c r="C33" s="21">
        <v>120000</v>
      </c>
      <c r="D33" s="115">
        <f t="shared" si="2"/>
        <v>-102000</v>
      </c>
      <c r="E33" s="107"/>
    </row>
    <row r="34" spans="1:5" ht="20.100000000000001" customHeight="1">
      <c r="A34" s="8" t="s">
        <v>42</v>
      </c>
      <c r="B34" s="21">
        <v>318227</v>
      </c>
      <c r="C34" s="21">
        <v>539299</v>
      </c>
      <c r="D34" s="115">
        <f t="shared" si="2"/>
        <v>-221072</v>
      </c>
      <c r="E34" s="107"/>
    </row>
    <row r="35" spans="1:5" ht="20.100000000000001" customHeight="1">
      <c r="A35" s="8" t="s">
        <v>43</v>
      </c>
      <c r="B35" s="21">
        <v>3360522</v>
      </c>
      <c r="C35" s="21">
        <v>1025850</v>
      </c>
      <c r="D35" s="115">
        <f t="shared" si="2"/>
        <v>2334672</v>
      </c>
      <c r="E35" s="164" t="s">
        <v>199</v>
      </c>
    </row>
    <row r="36" spans="1:5" ht="20.100000000000001" customHeight="1">
      <c r="A36" s="8" t="s">
        <v>44</v>
      </c>
      <c r="B36" s="21">
        <v>252720</v>
      </c>
      <c r="C36" s="21">
        <v>238455</v>
      </c>
      <c r="D36" s="115">
        <f t="shared" si="2"/>
        <v>14265</v>
      </c>
      <c r="E36" s="107"/>
    </row>
    <row r="37" spans="1:5" ht="20.100000000000001" customHeight="1">
      <c r="A37" s="8" t="s">
        <v>45</v>
      </c>
      <c r="B37" s="21">
        <v>92610</v>
      </c>
      <c r="C37" s="21">
        <v>49205</v>
      </c>
      <c r="D37" s="115">
        <f t="shared" si="2"/>
        <v>43405</v>
      </c>
      <c r="E37" s="107"/>
    </row>
    <row r="38" spans="1:5" ht="24.95" customHeight="1">
      <c r="A38" s="9" t="s">
        <v>8</v>
      </c>
      <c r="B38" s="19">
        <v>10300788</v>
      </c>
      <c r="C38" s="19">
        <v>11652043</v>
      </c>
      <c r="D38" s="116">
        <f t="shared" si="2"/>
        <v>-1351255</v>
      </c>
      <c r="E38" s="145" t="s">
        <v>195</v>
      </c>
    </row>
    <row r="39" spans="1:5" ht="20.100000000000001" customHeight="1">
      <c r="A39" s="9" t="s">
        <v>9</v>
      </c>
      <c r="B39" s="17">
        <v>3523140</v>
      </c>
      <c r="C39" s="17">
        <v>2194310</v>
      </c>
      <c r="D39" s="116">
        <f t="shared" si="2"/>
        <v>1328830</v>
      </c>
      <c r="E39" s="165" t="s">
        <v>200</v>
      </c>
    </row>
    <row r="40" spans="1:5" ht="20.100000000000001" customHeight="1">
      <c r="A40" s="9" t="s">
        <v>10</v>
      </c>
      <c r="B40" s="19">
        <v>13014500</v>
      </c>
      <c r="C40" s="19">
        <v>12869000</v>
      </c>
      <c r="D40" s="116">
        <f t="shared" si="2"/>
        <v>145500</v>
      </c>
      <c r="E40" s="107"/>
    </row>
    <row r="41" spans="1:5" ht="20.100000000000001" customHeight="1">
      <c r="A41" s="9" t="s">
        <v>54</v>
      </c>
      <c r="B41" s="20">
        <f>B42+B43+B44+B45</f>
        <v>1591150</v>
      </c>
      <c r="C41" s="20">
        <f>C42+C43+C44+C45</f>
        <v>1441076</v>
      </c>
      <c r="D41" s="114">
        <f>D42+D43+D44+D45</f>
        <v>150074</v>
      </c>
      <c r="E41" s="140"/>
    </row>
    <row r="42" spans="1:5" ht="20.100000000000001" customHeight="1">
      <c r="A42" s="8" t="s">
        <v>160</v>
      </c>
      <c r="B42" s="18">
        <v>352560</v>
      </c>
      <c r="C42" s="18">
        <v>293895</v>
      </c>
      <c r="D42" s="115">
        <f t="shared" si="2"/>
        <v>58665</v>
      </c>
      <c r="E42" s="106"/>
    </row>
    <row r="43" spans="1:5" ht="20.100000000000001" customHeight="1">
      <c r="A43" s="8" t="s">
        <v>46</v>
      </c>
      <c r="B43" s="18">
        <v>141370</v>
      </c>
      <c r="C43" s="18">
        <v>77959</v>
      </c>
      <c r="D43" s="115">
        <f t="shared" si="2"/>
        <v>63411</v>
      </c>
      <c r="E43" s="106"/>
    </row>
    <row r="44" spans="1:5" ht="20.100000000000001" customHeight="1">
      <c r="A44" s="8" t="s">
        <v>47</v>
      </c>
      <c r="B44" s="18">
        <v>434484</v>
      </c>
      <c r="C44" s="18">
        <v>611415</v>
      </c>
      <c r="D44" s="115">
        <f t="shared" si="2"/>
        <v>-176931</v>
      </c>
      <c r="E44" s="106"/>
    </row>
    <row r="45" spans="1:5" ht="20.100000000000001" customHeight="1">
      <c r="A45" s="8" t="s">
        <v>48</v>
      </c>
      <c r="B45" s="18">
        <v>662736</v>
      </c>
      <c r="C45" s="18">
        <v>457807</v>
      </c>
      <c r="D45" s="115">
        <f t="shared" si="2"/>
        <v>204929</v>
      </c>
      <c r="E45" s="106"/>
    </row>
    <row r="46" spans="1:5" ht="20.100000000000001" customHeight="1">
      <c r="A46" s="9" t="s">
        <v>11</v>
      </c>
      <c r="B46" s="17">
        <f>B47+B48+B49</f>
        <v>8840830</v>
      </c>
      <c r="C46" s="17">
        <f>C47+C48+C49</f>
        <v>8542639</v>
      </c>
      <c r="D46" s="114">
        <f>D47+D48+D49</f>
        <v>298191</v>
      </c>
      <c r="E46" s="165" t="s">
        <v>161</v>
      </c>
    </row>
    <row r="47" spans="1:5" ht="20.100000000000001" customHeight="1">
      <c r="A47" s="8" t="s">
        <v>49</v>
      </c>
      <c r="B47" s="18">
        <v>280885</v>
      </c>
      <c r="C47" s="18">
        <v>92060</v>
      </c>
      <c r="D47" s="115">
        <f t="shared" si="2"/>
        <v>188825</v>
      </c>
      <c r="E47" s="106"/>
    </row>
    <row r="48" spans="1:5" ht="20.100000000000001" customHeight="1">
      <c r="A48" s="8" t="s">
        <v>162</v>
      </c>
      <c r="B48" s="18">
        <v>7022130</v>
      </c>
      <c r="C48" s="18">
        <v>6999982</v>
      </c>
      <c r="D48" s="115">
        <f t="shared" si="2"/>
        <v>22148</v>
      </c>
      <c r="E48" s="106"/>
    </row>
    <row r="49" spans="1:5" ht="20.100000000000001" customHeight="1">
      <c r="A49" s="8" t="s">
        <v>163</v>
      </c>
      <c r="B49" s="18">
        <v>1537815</v>
      </c>
      <c r="C49" s="18">
        <v>1450597</v>
      </c>
      <c r="D49" s="115">
        <f t="shared" si="2"/>
        <v>87218</v>
      </c>
      <c r="E49" s="106"/>
    </row>
    <row r="50" spans="1:5" ht="20.100000000000001" customHeight="1">
      <c r="A50" s="10" t="s">
        <v>12</v>
      </c>
      <c r="B50" s="66">
        <v>4652275</v>
      </c>
      <c r="C50" s="66">
        <v>4519196</v>
      </c>
      <c r="D50" s="119">
        <f t="shared" si="2"/>
        <v>133079</v>
      </c>
      <c r="E50" s="147"/>
    </row>
    <row r="51" spans="1:5" ht="20.25" customHeight="1">
      <c r="A51" s="9" t="s">
        <v>164</v>
      </c>
      <c r="B51" s="17">
        <f>SUM(B52:B67)</f>
        <v>26416215</v>
      </c>
      <c r="C51" s="17">
        <f>SUM(C52:C67)</f>
        <v>20239473</v>
      </c>
      <c r="D51" s="114">
        <f>SUM(D52:D67)</f>
        <v>6176742</v>
      </c>
      <c r="E51" s="144" t="s">
        <v>178</v>
      </c>
    </row>
    <row r="52" spans="1:5" ht="20.100000000000001" customHeight="1">
      <c r="A52" s="9" t="s">
        <v>165</v>
      </c>
      <c r="B52" s="62">
        <v>2244720</v>
      </c>
      <c r="C52" s="62">
        <v>2240196</v>
      </c>
      <c r="D52" s="115">
        <f t="shared" si="2"/>
        <v>4524</v>
      </c>
      <c r="E52" s="108"/>
    </row>
    <row r="53" spans="1:5" ht="20.100000000000001" customHeight="1">
      <c r="A53" s="9" t="s">
        <v>52</v>
      </c>
      <c r="B53" s="62">
        <v>45000</v>
      </c>
      <c r="C53" s="62">
        <v>45000</v>
      </c>
      <c r="D53" s="115">
        <f t="shared" si="2"/>
        <v>0</v>
      </c>
      <c r="E53" s="108"/>
    </row>
    <row r="54" spans="1:5" ht="20.100000000000001" customHeight="1">
      <c r="A54" s="9" t="s">
        <v>13</v>
      </c>
      <c r="B54" s="62">
        <v>27000</v>
      </c>
      <c r="C54" s="62">
        <v>324800</v>
      </c>
      <c r="D54" s="115">
        <f t="shared" si="2"/>
        <v>-297800</v>
      </c>
      <c r="E54" s="108"/>
    </row>
    <row r="55" spans="1:5" ht="20.100000000000001" customHeight="1">
      <c r="A55" s="9" t="s">
        <v>14</v>
      </c>
      <c r="B55" s="62">
        <v>349144</v>
      </c>
      <c r="C55" s="62">
        <v>378305</v>
      </c>
      <c r="D55" s="115">
        <f t="shared" si="2"/>
        <v>-29161</v>
      </c>
      <c r="E55" s="108"/>
    </row>
    <row r="56" spans="1:5" ht="20.100000000000001" customHeight="1">
      <c r="A56" s="9" t="s">
        <v>15</v>
      </c>
      <c r="B56" s="62">
        <v>6564934</v>
      </c>
      <c r="C56" s="62">
        <v>6437305</v>
      </c>
      <c r="D56" s="115">
        <f t="shared" si="2"/>
        <v>127629</v>
      </c>
      <c r="E56" s="148" t="s">
        <v>166</v>
      </c>
    </row>
    <row r="57" spans="1:5" ht="20.100000000000001" customHeight="1">
      <c r="A57" s="9" t="s">
        <v>16</v>
      </c>
      <c r="B57" s="62">
        <v>97218</v>
      </c>
      <c r="C57" s="62">
        <v>69550</v>
      </c>
      <c r="D57" s="115">
        <f t="shared" si="2"/>
        <v>27668</v>
      </c>
      <c r="E57" s="108"/>
    </row>
    <row r="58" spans="1:5" ht="20.100000000000001" customHeight="1">
      <c r="A58" s="9" t="s">
        <v>17</v>
      </c>
      <c r="B58" s="62">
        <v>906892</v>
      </c>
      <c r="C58" s="62">
        <v>885766</v>
      </c>
      <c r="D58" s="115">
        <f t="shared" si="2"/>
        <v>21126</v>
      </c>
      <c r="E58" s="108"/>
    </row>
    <row r="59" spans="1:5" ht="20.100000000000001" customHeight="1">
      <c r="A59" s="9" t="s">
        <v>18</v>
      </c>
      <c r="B59" s="62">
        <v>2672926</v>
      </c>
      <c r="C59" s="62">
        <v>2329600</v>
      </c>
      <c r="D59" s="115">
        <f t="shared" si="2"/>
        <v>343326</v>
      </c>
      <c r="E59" s="108"/>
    </row>
    <row r="60" spans="1:5" ht="20.100000000000001" customHeight="1">
      <c r="A60" s="9" t="s">
        <v>19</v>
      </c>
      <c r="B60" s="62">
        <v>414734</v>
      </c>
      <c r="C60" s="62">
        <v>365925</v>
      </c>
      <c r="D60" s="115">
        <f t="shared" si="2"/>
        <v>48809</v>
      </c>
      <c r="E60" s="108"/>
    </row>
    <row r="61" spans="1:5" ht="20.100000000000001" customHeight="1">
      <c r="A61" s="9" t="s">
        <v>20</v>
      </c>
      <c r="B61" s="62">
        <v>384314</v>
      </c>
      <c r="C61" s="62">
        <v>381437</v>
      </c>
      <c r="D61" s="115">
        <f t="shared" si="2"/>
        <v>2877</v>
      </c>
      <c r="E61" s="108"/>
    </row>
    <row r="62" spans="1:5" ht="20.100000000000001" customHeight="1">
      <c r="A62" s="9" t="s">
        <v>21</v>
      </c>
      <c r="B62" s="62">
        <v>4652266</v>
      </c>
      <c r="C62" s="62">
        <v>4519192</v>
      </c>
      <c r="D62" s="115">
        <f t="shared" si="2"/>
        <v>133074</v>
      </c>
      <c r="E62" s="108"/>
    </row>
    <row r="63" spans="1:5" ht="20.100000000000001" customHeight="1">
      <c r="A63" s="9" t="s">
        <v>167</v>
      </c>
      <c r="B63" s="62">
        <v>131200</v>
      </c>
      <c r="C63" s="62">
        <v>160000</v>
      </c>
      <c r="D63" s="115">
        <f t="shared" si="2"/>
        <v>-28800</v>
      </c>
      <c r="E63" s="108"/>
    </row>
    <row r="64" spans="1:5" ht="20.100000000000001" customHeight="1">
      <c r="A64" s="9" t="s">
        <v>22</v>
      </c>
      <c r="B64" s="62">
        <v>70000</v>
      </c>
      <c r="C64" s="62">
        <v>70000</v>
      </c>
      <c r="D64" s="115">
        <f t="shared" si="2"/>
        <v>0</v>
      </c>
      <c r="E64" s="108"/>
    </row>
    <row r="65" spans="1:5" ht="20.100000000000001" customHeight="1">
      <c r="A65" s="9" t="s">
        <v>23</v>
      </c>
      <c r="B65" s="62">
        <v>3613678</v>
      </c>
      <c r="C65" s="62">
        <v>1899726</v>
      </c>
      <c r="D65" s="115">
        <f t="shared" si="2"/>
        <v>1713952</v>
      </c>
      <c r="E65" s="148" t="s">
        <v>193</v>
      </c>
    </row>
    <row r="66" spans="1:5" ht="20.100000000000001" customHeight="1">
      <c r="A66" s="9" t="s">
        <v>192</v>
      </c>
      <c r="B66" s="62">
        <v>3980842</v>
      </c>
      <c r="C66" s="62">
        <v>0</v>
      </c>
      <c r="D66" s="115">
        <f t="shared" si="2"/>
        <v>3980842</v>
      </c>
      <c r="E66" s="148" t="s">
        <v>194</v>
      </c>
    </row>
    <row r="67" spans="1:5" ht="20.100000000000001" customHeight="1">
      <c r="A67" s="9" t="s">
        <v>24</v>
      </c>
      <c r="B67" s="63">
        <v>261347</v>
      </c>
      <c r="C67" s="63">
        <v>132671</v>
      </c>
      <c r="D67" s="120">
        <v>128676</v>
      </c>
      <c r="E67" s="109"/>
    </row>
    <row r="68" spans="1:5" ht="20.100000000000001" customHeight="1">
      <c r="A68" s="56" t="s">
        <v>25</v>
      </c>
      <c r="B68" s="64">
        <f>B22+B51</f>
        <v>85508639</v>
      </c>
      <c r="C68" s="64">
        <f>C22+C51</f>
        <v>79522788</v>
      </c>
      <c r="D68" s="11">
        <f>B68-C68</f>
        <v>5985851</v>
      </c>
      <c r="E68" s="142" t="s">
        <v>179</v>
      </c>
    </row>
    <row r="69" spans="1:5" ht="20.100000000000001" customHeight="1">
      <c r="A69" s="57" t="s">
        <v>104</v>
      </c>
      <c r="B69" s="67">
        <f>B20-B68</f>
        <v>1388311</v>
      </c>
      <c r="C69" s="67">
        <f>C20-C68</f>
        <v>7983269</v>
      </c>
      <c r="D69" s="68">
        <f>B69-C69</f>
        <v>-6594958</v>
      </c>
      <c r="E69" s="144" t="s">
        <v>180</v>
      </c>
    </row>
    <row r="70" spans="1:5" ht="20.100000000000001" customHeight="1">
      <c r="A70" s="57" t="s">
        <v>100</v>
      </c>
      <c r="B70" s="69"/>
      <c r="C70" s="69"/>
      <c r="D70" s="121"/>
      <c r="E70" s="149"/>
    </row>
    <row r="71" spans="1:5" ht="20.100000000000001" customHeight="1">
      <c r="A71" s="57" t="s">
        <v>102</v>
      </c>
      <c r="B71" s="69" t="s">
        <v>168</v>
      </c>
      <c r="C71" s="69" t="s">
        <v>168</v>
      </c>
      <c r="D71" s="122" t="s">
        <v>168</v>
      </c>
      <c r="E71" s="110" t="s">
        <v>168</v>
      </c>
    </row>
    <row r="72" spans="1:5" ht="20.100000000000001" customHeight="1">
      <c r="A72" s="56" t="s">
        <v>113</v>
      </c>
      <c r="B72" s="64">
        <f>SUM(B71)</f>
        <v>0</v>
      </c>
      <c r="C72" s="64">
        <f>SUM(C71)</f>
        <v>0</v>
      </c>
      <c r="D72" s="123">
        <f>SUM(D71)</f>
        <v>0</v>
      </c>
      <c r="E72" s="110" t="s">
        <v>169</v>
      </c>
    </row>
    <row r="73" spans="1:5" ht="20.100000000000001" customHeight="1">
      <c r="A73" s="57" t="s">
        <v>101</v>
      </c>
      <c r="B73" s="69" t="s">
        <v>170</v>
      </c>
      <c r="C73" s="69" t="s">
        <v>170</v>
      </c>
      <c r="D73" s="122" t="s">
        <v>170</v>
      </c>
      <c r="E73" s="110" t="s">
        <v>170</v>
      </c>
    </row>
    <row r="74" spans="1:5" ht="20.100000000000001" customHeight="1">
      <c r="A74" s="56" t="s">
        <v>112</v>
      </c>
      <c r="B74" s="64">
        <f>SUM(B73)</f>
        <v>0</v>
      </c>
      <c r="C74" s="64">
        <f>SUM(C73)</f>
        <v>0</v>
      </c>
      <c r="D74" s="123">
        <f>SUM(D73)</f>
        <v>0</v>
      </c>
      <c r="E74" s="110" t="s">
        <v>169</v>
      </c>
    </row>
    <row r="75" spans="1:5" ht="20.100000000000001" customHeight="1">
      <c r="A75" s="57" t="s">
        <v>103</v>
      </c>
      <c r="B75" s="64">
        <v>0</v>
      </c>
      <c r="C75" s="64">
        <v>0</v>
      </c>
      <c r="D75" s="124">
        <v>0</v>
      </c>
      <c r="E75" s="110" t="s">
        <v>169</v>
      </c>
    </row>
    <row r="76" spans="1:5" ht="20.100000000000001" customHeight="1">
      <c r="A76" s="56" t="s">
        <v>26</v>
      </c>
      <c r="B76" s="60">
        <f>B69</f>
        <v>1388311</v>
      </c>
      <c r="C76" s="60">
        <f>C69</f>
        <v>7983269</v>
      </c>
      <c r="D76" s="11">
        <f>B76-C76</f>
        <v>-6594958</v>
      </c>
      <c r="E76" s="150" t="s">
        <v>169</v>
      </c>
    </row>
    <row r="77" spans="1:5" ht="20.100000000000001" customHeight="1">
      <c r="A77" s="56" t="s">
        <v>27</v>
      </c>
      <c r="B77" s="60">
        <f>C83</f>
        <v>71427693</v>
      </c>
      <c r="C77" s="60">
        <v>63444424</v>
      </c>
      <c r="D77" s="11">
        <f>B77-C77</f>
        <v>7983269</v>
      </c>
      <c r="E77" s="150" t="s">
        <v>169</v>
      </c>
    </row>
    <row r="78" spans="1:5" ht="20.100000000000001" customHeight="1">
      <c r="A78" s="56" t="s">
        <v>28</v>
      </c>
      <c r="B78" s="60">
        <f>SUM(B76:B77)</f>
        <v>72816004</v>
      </c>
      <c r="C78" s="60">
        <f>SUM(C76:C77)</f>
        <v>71427693</v>
      </c>
      <c r="D78" s="11">
        <f>B78-C78</f>
        <v>1388311</v>
      </c>
      <c r="E78" s="150" t="s">
        <v>169</v>
      </c>
    </row>
    <row r="79" spans="1:5" ht="20.100000000000001" customHeight="1">
      <c r="A79" s="57" t="s">
        <v>29</v>
      </c>
      <c r="B79" s="60"/>
      <c r="C79" s="60"/>
      <c r="D79" s="125"/>
      <c r="E79" s="150"/>
    </row>
    <row r="80" spans="1:5" ht="20.100000000000001" customHeight="1">
      <c r="A80" s="56" t="s">
        <v>30</v>
      </c>
      <c r="B80" s="60">
        <v>0</v>
      </c>
      <c r="C80" s="60">
        <v>0</v>
      </c>
      <c r="D80" s="126">
        <v>0</v>
      </c>
      <c r="E80" s="150" t="s">
        <v>169</v>
      </c>
    </row>
    <row r="81" spans="1:5" ht="20.100000000000001" customHeight="1">
      <c r="A81" s="56" t="s">
        <v>31</v>
      </c>
      <c r="B81" s="60">
        <v>0</v>
      </c>
      <c r="C81" s="60">
        <v>0</v>
      </c>
      <c r="D81" s="126">
        <v>0</v>
      </c>
      <c r="E81" s="150" t="s">
        <v>169</v>
      </c>
    </row>
    <row r="82" spans="1:5" ht="20.100000000000001" customHeight="1">
      <c r="A82" s="56" t="s">
        <v>32</v>
      </c>
      <c r="B82" s="60">
        <v>0</v>
      </c>
      <c r="C82" s="60">
        <v>0</v>
      </c>
      <c r="D82" s="126">
        <v>0</v>
      </c>
      <c r="E82" s="150" t="s">
        <v>169</v>
      </c>
    </row>
    <row r="83" spans="1:5" ht="20.100000000000001" customHeight="1" thickBot="1">
      <c r="A83" s="58" t="s">
        <v>33</v>
      </c>
      <c r="B83" s="111">
        <f>B78</f>
        <v>72816004</v>
      </c>
      <c r="C83" s="111">
        <f>C78</f>
        <v>71427693</v>
      </c>
      <c r="D83" s="127">
        <f>B83-C83</f>
        <v>1388311</v>
      </c>
      <c r="E83" s="151" t="str">
        <f>E78</f>
        <v>　</v>
      </c>
    </row>
    <row r="85" spans="1:5">
      <c r="A85" s="2" t="s">
        <v>173</v>
      </c>
    </row>
    <row r="86" spans="1:5" s="2" customFormat="1" ht="20.100000000000001" customHeight="1">
      <c r="A86" s="168" t="s">
        <v>188</v>
      </c>
      <c r="B86" s="167"/>
      <c r="C86" s="167"/>
      <c r="D86" s="167"/>
      <c r="E86" s="167"/>
    </row>
    <row r="87" spans="1:5" s="2" customFormat="1" ht="20.100000000000001" customHeight="1">
      <c r="A87" s="166" t="s">
        <v>191</v>
      </c>
      <c r="B87" s="167"/>
      <c r="C87" s="167"/>
      <c r="D87" s="167"/>
      <c r="E87" s="167"/>
    </row>
    <row r="88" spans="1:5" s="2" customFormat="1" ht="20.100000000000001" customHeight="1">
      <c r="A88" s="166" t="s">
        <v>171</v>
      </c>
      <c r="B88" s="167"/>
      <c r="C88" s="167"/>
      <c r="D88" s="167"/>
      <c r="E88" s="167"/>
    </row>
    <row r="89" spans="1:5" ht="20.100000000000001" customHeight="1">
      <c r="A89" s="172" t="s">
        <v>189</v>
      </c>
      <c r="B89" s="167"/>
      <c r="C89" s="167"/>
      <c r="D89" s="167"/>
      <c r="E89" s="167"/>
    </row>
    <row r="90" spans="1:5" ht="20.100000000000001" customHeight="1"/>
    <row r="91" spans="1:5" ht="20.100000000000001" customHeight="1">
      <c r="A91" s="168"/>
      <c r="B91" s="167"/>
      <c r="C91" s="167"/>
      <c r="D91" s="167"/>
      <c r="E91" s="167"/>
    </row>
  </sheetData>
  <mergeCells count="7">
    <mergeCell ref="A88:E88"/>
    <mergeCell ref="A91:E91"/>
    <mergeCell ref="A3:E3"/>
    <mergeCell ref="A4:E4"/>
    <mergeCell ref="A86:E86"/>
    <mergeCell ref="A87:E87"/>
    <mergeCell ref="A89:E89"/>
  </mergeCells>
  <phoneticPr fontId="3"/>
  <pageMargins left="0.36" right="0.2" top="0.66" bottom="0.39370078740157483" header="0.3" footer="0.51181102362204722"/>
  <pageSetup paperSize="9" scale="79" orientation="portrait" r:id="rId1"/>
  <headerFooter differentFirst="1" alignWithMargins="0">
    <firstHeader>&amp;L&amp;"ＭＳ ゴシック,太字"&amp;16第２号議案</firstHeader>
  </headerFooter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Normal="100" workbookViewId="0">
      <selection activeCell="C41" sqref="C41:D41"/>
    </sheetView>
  </sheetViews>
  <sheetFormatPr defaultRowHeight="13.5"/>
  <cols>
    <col min="1" max="1" width="27.5" customWidth="1"/>
    <col min="2" max="3" width="20.625" style="5" customWidth="1"/>
    <col min="4" max="4" width="18.625" style="75" customWidth="1"/>
    <col min="257" max="257" width="27.5" customWidth="1"/>
    <col min="258" max="259" width="20.625" customWidth="1"/>
    <col min="260" max="260" width="18.625" customWidth="1"/>
    <col min="513" max="513" width="27.5" customWidth="1"/>
    <col min="514" max="515" width="20.625" customWidth="1"/>
    <col min="516" max="516" width="18.625" customWidth="1"/>
    <col min="769" max="769" width="27.5" customWidth="1"/>
    <col min="770" max="771" width="20.625" customWidth="1"/>
    <col min="772" max="772" width="18.625" customWidth="1"/>
    <col min="1025" max="1025" width="27.5" customWidth="1"/>
    <col min="1026" max="1027" width="20.625" customWidth="1"/>
    <col min="1028" max="1028" width="18.625" customWidth="1"/>
    <col min="1281" max="1281" width="27.5" customWidth="1"/>
    <col min="1282" max="1283" width="20.625" customWidth="1"/>
    <col min="1284" max="1284" width="18.625" customWidth="1"/>
    <col min="1537" max="1537" width="27.5" customWidth="1"/>
    <col min="1538" max="1539" width="20.625" customWidth="1"/>
    <col min="1540" max="1540" width="18.625" customWidth="1"/>
    <col min="1793" max="1793" width="27.5" customWidth="1"/>
    <col min="1794" max="1795" width="20.625" customWidth="1"/>
    <col min="1796" max="1796" width="18.625" customWidth="1"/>
    <col min="2049" max="2049" width="27.5" customWidth="1"/>
    <col min="2050" max="2051" width="20.625" customWidth="1"/>
    <col min="2052" max="2052" width="18.625" customWidth="1"/>
    <col min="2305" max="2305" width="27.5" customWidth="1"/>
    <col min="2306" max="2307" width="20.625" customWidth="1"/>
    <col min="2308" max="2308" width="18.625" customWidth="1"/>
    <col min="2561" max="2561" width="27.5" customWidth="1"/>
    <col min="2562" max="2563" width="20.625" customWidth="1"/>
    <col min="2564" max="2564" width="18.625" customWidth="1"/>
    <col min="2817" max="2817" width="27.5" customWidth="1"/>
    <col min="2818" max="2819" width="20.625" customWidth="1"/>
    <col min="2820" max="2820" width="18.625" customWidth="1"/>
    <col min="3073" max="3073" width="27.5" customWidth="1"/>
    <col min="3074" max="3075" width="20.625" customWidth="1"/>
    <col min="3076" max="3076" width="18.625" customWidth="1"/>
    <col min="3329" max="3329" width="27.5" customWidth="1"/>
    <col min="3330" max="3331" width="20.625" customWidth="1"/>
    <col min="3332" max="3332" width="18.625" customWidth="1"/>
    <col min="3585" max="3585" width="27.5" customWidth="1"/>
    <col min="3586" max="3587" width="20.625" customWidth="1"/>
    <col min="3588" max="3588" width="18.625" customWidth="1"/>
    <col min="3841" max="3841" width="27.5" customWidth="1"/>
    <col min="3842" max="3843" width="20.625" customWidth="1"/>
    <col min="3844" max="3844" width="18.625" customWidth="1"/>
    <col min="4097" max="4097" width="27.5" customWidth="1"/>
    <col min="4098" max="4099" width="20.625" customWidth="1"/>
    <col min="4100" max="4100" width="18.625" customWidth="1"/>
    <col min="4353" max="4353" width="27.5" customWidth="1"/>
    <col min="4354" max="4355" width="20.625" customWidth="1"/>
    <col min="4356" max="4356" width="18.625" customWidth="1"/>
    <col min="4609" max="4609" width="27.5" customWidth="1"/>
    <col min="4610" max="4611" width="20.625" customWidth="1"/>
    <col min="4612" max="4612" width="18.625" customWidth="1"/>
    <col min="4865" max="4865" width="27.5" customWidth="1"/>
    <col min="4866" max="4867" width="20.625" customWidth="1"/>
    <col min="4868" max="4868" width="18.625" customWidth="1"/>
    <col min="5121" max="5121" width="27.5" customWidth="1"/>
    <col min="5122" max="5123" width="20.625" customWidth="1"/>
    <col min="5124" max="5124" width="18.625" customWidth="1"/>
    <col min="5377" max="5377" width="27.5" customWidth="1"/>
    <col min="5378" max="5379" width="20.625" customWidth="1"/>
    <col min="5380" max="5380" width="18.625" customWidth="1"/>
    <col min="5633" max="5633" width="27.5" customWidth="1"/>
    <col min="5634" max="5635" width="20.625" customWidth="1"/>
    <col min="5636" max="5636" width="18.625" customWidth="1"/>
    <col min="5889" max="5889" width="27.5" customWidth="1"/>
    <col min="5890" max="5891" width="20.625" customWidth="1"/>
    <col min="5892" max="5892" width="18.625" customWidth="1"/>
    <col min="6145" max="6145" width="27.5" customWidth="1"/>
    <col min="6146" max="6147" width="20.625" customWidth="1"/>
    <col min="6148" max="6148" width="18.625" customWidth="1"/>
    <col min="6401" max="6401" width="27.5" customWidth="1"/>
    <col min="6402" max="6403" width="20.625" customWidth="1"/>
    <col min="6404" max="6404" width="18.625" customWidth="1"/>
    <col min="6657" max="6657" width="27.5" customWidth="1"/>
    <col min="6658" max="6659" width="20.625" customWidth="1"/>
    <col min="6660" max="6660" width="18.625" customWidth="1"/>
    <col min="6913" max="6913" width="27.5" customWidth="1"/>
    <col min="6914" max="6915" width="20.625" customWidth="1"/>
    <col min="6916" max="6916" width="18.625" customWidth="1"/>
    <col min="7169" max="7169" width="27.5" customWidth="1"/>
    <col min="7170" max="7171" width="20.625" customWidth="1"/>
    <col min="7172" max="7172" width="18.625" customWidth="1"/>
    <col min="7425" max="7425" width="27.5" customWidth="1"/>
    <col min="7426" max="7427" width="20.625" customWidth="1"/>
    <col min="7428" max="7428" width="18.625" customWidth="1"/>
    <col min="7681" max="7681" width="27.5" customWidth="1"/>
    <col min="7682" max="7683" width="20.625" customWidth="1"/>
    <col min="7684" max="7684" width="18.625" customWidth="1"/>
    <col min="7937" max="7937" width="27.5" customWidth="1"/>
    <col min="7938" max="7939" width="20.625" customWidth="1"/>
    <col min="7940" max="7940" width="18.625" customWidth="1"/>
    <col min="8193" max="8193" width="27.5" customWidth="1"/>
    <col min="8194" max="8195" width="20.625" customWidth="1"/>
    <col min="8196" max="8196" width="18.625" customWidth="1"/>
    <col min="8449" max="8449" width="27.5" customWidth="1"/>
    <col min="8450" max="8451" width="20.625" customWidth="1"/>
    <col min="8452" max="8452" width="18.625" customWidth="1"/>
    <col min="8705" max="8705" width="27.5" customWidth="1"/>
    <col min="8706" max="8707" width="20.625" customWidth="1"/>
    <col min="8708" max="8708" width="18.625" customWidth="1"/>
    <col min="8961" max="8961" width="27.5" customWidth="1"/>
    <col min="8962" max="8963" width="20.625" customWidth="1"/>
    <col min="8964" max="8964" width="18.625" customWidth="1"/>
    <col min="9217" max="9217" width="27.5" customWidth="1"/>
    <col min="9218" max="9219" width="20.625" customWidth="1"/>
    <col min="9220" max="9220" width="18.625" customWidth="1"/>
    <col min="9473" max="9473" width="27.5" customWidth="1"/>
    <col min="9474" max="9475" width="20.625" customWidth="1"/>
    <col min="9476" max="9476" width="18.625" customWidth="1"/>
    <col min="9729" max="9729" width="27.5" customWidth="1"/>
    <col min="9730" max="9731" width="20.625" customWidth="1"/>
    <col min="9732" max="9732" width="18.625" customWidth="1"/>
    <col min="9985" max="9985" width="27.5" customWidth="1"/>
    <col min="9986" max="9987" width="20.625" customWidth="1"/>
    <col min="9988" max="9988" width="18.625" customWidth="1"/>
    <col min="10241" max="10241" width="27.5" customWidth="1"/>
    <col min="10242" max="10243" width="20.625" customWidth="1"/>
    <col min="10244" max="10244" width="18.625" customWidth="1"/>
    <col min="10497" max="10497" width="27.5" customWidth="1"/>
    <col min="10498" max="10499" width="20.625" customWidth="1"/>
    <col min="10500" max="10500" width="18.625" customWidth="1"/>
    <col min="10753" max="10753" width="27.5" customWidth="1"/>
    <col min="10754" max="10755" width="20.625" customWidth="1"/>
    <col min="10756" max="10756" width="18.625" customWidth="1"/>
    <col min="11009" max="11009" width="27.5" customWidth="1"/>
    <col min="11010" max="11011" width="20.625" customWidth="1"/>
    <col min="11012" max="11012" width="18.625" customWidth="1"/>
    <col min="11265" max="11265" width="27.5" customWidth="1"/>
    <col min="11266" max="11267" width="20.625" customWidth="1"/>
    <col min="11268" max="11268" width="18.625" customWidth="1"/>
    <col min="11521" max="11521" width="27.5" customWidth="1"/>
    <col min="11522" max="11523" width="20.625" customWidth="1"/>
    <col min="11524" max="11524" width="18.625" customWidth="1"/>
    <col min="11777" max="11777" width="27.5" customWidth="1"/>
    <col min="11778" max="11779" width="20.625" customWidth="1"/>
    <col min="11780" max="11780" width="18.625" customWidth="1"/>
    <col min="12033" max="12033" width="27.5" customWidth="1"/>
    <col min="12034" max="12035" width="20.625" customWidth="1"/>
    <col min="12036" max="12036" width="18.625" customWidth="1"/>
    <col min="12289" max="12289" width="27.5" customWidth="1"/>
    <col min="12290" max="12291" width="20.625" customWidth="1"/>
    <col min="12292" max="12292" width="18.625" customWidth="1"/>
    <col min="12545" max="12545" width="27.5" customWidth="1"/>
    <col min="12546" max="12547" width="20.625" customWidth="1"/>
    <col min="12548" max="12548" width="18.625" customWidth="1"/>
    <col min="12801" max="12801" width="27.5" customWidth="1"/>
    <col min="12802" max="12803" width="20.625" customWidth="1"/>
    <col min="12804" max="12804" width="18.625" customWidth="1"/>
    <col min="13057" max="13057" width="27.5" customWidth="1"/>
    <col min="13058" max="13059" width="20.625" customWidth="1"/>
    <col min="13060" max="13060" width="18.625" customWidth="1"/>
    <col min="13313" max="13313" width="27.5" customWidth="1"/>
    <col min="13314" max="13315" width="20.625" customWidth="1"/>
    <col min="13316" max="13316" width="18.625" customWidth="1"/>
    <col min="13569" max="13569" width="27.5" customWidth="1"/>
    <col min="13570" max="13571" width="20.625" customWidth="1"/>
    <col min="13572" max="13572" width="18.625" customWidth="1"/>
    <col min="13825" max="13825" width="27.5" customWidth="1"/>
    <col min="13826" max="13827" width="20.625" customWidth="1"/>
    <col min="13828" max="13828" width="18.625" customWidth="1"/>
    <col min="14081" max="14081" width="27.5" customWidth="1"/>
    <col min="14082" max="14083" width="20.625" customWidth="1"/>
    <col min="14084" max="14084" width="18.625" customWidth="1"/>
    <col min="14337" max="14337" width="27.5" customWidth="1"/>
    <col min="14338" max="14339" width="20.625" customWidth="1"/>
    <col min="14340" max="14340" width="18.625" customWidth="1"/>
    <col min="14593" max="14593" width="27.5" customWidth="1"/>
    <col min="14594" max="14595" width="20.625" customWidth="1"/>
    <col min="14596" max="14596" width="18.625" customWidth="1"/>
    <col min="14849" max="14849" width="27.5" customWidth="1"/>
    <col min="14850" max="14851" width="20.625" customWidth="1"/>
    <col min="14852" max="14852" width="18.625" customWidth="1"/>
    <col min="15105" max="15105" width="27.5" customWidth="1"/>
    <col min="15106" max="15107" width="20.625" customWidth="1"/>
    <col min="15108" max="15108" width="18.625" customWidth="1"/>
    <col min="15361" max="15361" width="27.5" customWidth="1"/>
    <col min="15362" max="15363" width="20.625" customWidth="1"/>
    <col min="15364" max="15364" width="18.625" customWidth="1"/>
    <col min="15617" max="15617" width="27.5" customWidth="1"/>
    <col min="15618" max="15619" width="20.625" customWidth="1"/>
    <col min="15620" max="15620" width="18.625" customWidth="1"/>
    <col min="15873" max="15873" width="27.5" customWidth="1"/>
    <col min="15874" max="15875" width="20.625" customWidth="1"/>
    <col min="15876" max="15876" width="18.625" customWidth="1"/>
    <col min="16129" max="16129" width="27.5" customWidth="1"/>
    <col min="16130" max="16131" width="20.625" customWidth="1"/>
    <col min="16132" max="16132" width="18.625" customWidth="1"/>
  </cols>
  <sheetData>
    <row r="1" spans="1:4" ht="18.75">
      <c r="B1" s="104" t="s">
        <v>149</v>
      </c>
      <c r="C1" s="103"/>
      <c r="D1" s="76"/>
    </row>
    <row r="2" spans="1:4" ht="17.25">
      <c r="A2" s="102"/>
      <c r="B2" s="23"/>
      <c r="C2" s="23"/>
      <c r="D2" s="76"/>
    </row>
    <row r="3" spans="1:4">
      <c r="B3" s="101" t="s">
        <v>181</v>
      </c>
      <c r="C3" s="23"/>
      <c r="D3" s="76"/>
    </row>
    <row r="4" spans="1:4">
      <c r="A4" s="23"/>
      <c r="B4" s="23"/>
      <c r="C4" s="23"/>
    </row>
    <row r="5" spans="1:4">
      <c r="A5" s="24"/>
      <c r="D5" s="100" t="s">
        <v>148</v>
      </c>
    </row>
    <row r="6" spans="1:4" s="5" customFormat="1" ht="18" customHeight="1">
      <c r="A6" s="35" t="s">
        <v>64</v>
      </c>
      <c r="B6" s="99" t="s">
        <v>1</v>
      </c>
      <c r="C6" s="30" t="s">
        <v>53</v>
      </c>
      <c r="D6" s="98" t="s">
        <v>147</v>
      </c>
    </row>
    <row r="7" spans="1:4" ht="18" customHeight="1">
      <c r="A7" s="47" t="s">
        <v>146</v>
      </c>
      <c r="B7" s="97"/>
      <c r="C7" s="96"/>
      <c r="D7" s="95"/>
    </row>
    <row r="8" spans="1:4" ht="18" customHeight="1">
      <c r="A8" s="25" t="s">
        <v>145</v>
      </c>
      <c r="B8" s="25"/>
      <c r="C8" s="25"/>
      <c r="D8" s="94"/>
    </row>
    <row r="9" spans="1:4" ht="18" customHeight="1">
      <c r="A9" s="91" t="s">
        <v>144</v>
      </c>
      <c r="B9" s="85">
        <v>79759249</v>
      </c>
      <c r="C9" s="85">
        <v>75981306</v>
      </c>
      <c r="D9" s="88">
        <f>B9-C9</f>
        <v>3777943</v>
      </c>
    </row>
    <row r="10" spans="1:4" ht="18" customHeight="1">
      <c r="A10" s="91" t="s">
        <v>143</v>
      </c>
      <c r="B10" s="85">
        <v>180000</v>
      </c>
      <c r="C10" s="85">
        <v>312000</v>
      </c>
      <c r="D10" s="88">
        <f>B10-C10</f>
        <v>-132000</v>
      </c>
    </row>
    <row r="11" spans="1:4" ht="18" customHeight="1">
      <c r="A11" s="91" t="s">
        <v>142</v>
      </c>
      <c r="B11" s="85">
        <v>200000</v>
      </c>
      <c r="C11" s="85">
        <v>0</v>
      </c>
      <c r="D11" s="88">
        <f>B11-C11</f>
        <v>200000</v>
      </c>
    </row>
    <row r="12" spans="1:4" ht="18" customHeight="1">
      <c r="A12" s="91" t="s">
        <v>141</v>
      </c>
      <c r="B12" s="81">
        <f>SUM(B9:B11)</f>
        <v>80139249</v>
      </c>
      <c r="C12" s="81">
        <f>SUM(C9:C11)</f>
        <v>76293306</v>
      </c>
      <c r="D12" s="80">
        <f>SUM(D9:D11)</f>
        <v>3845943</v>
      </c>
    </row>
    <row r="13" spans="1:4" ht="18" customHeight="1">
      <c r="A13" s="91" t="s">
        <v>140</v>
      </c>
      <c r="B13" s="85"/>
      <c r="C13" s="85"/>
      <c r="D13" s="88" t="s">
        <v>98</v>
      </c>
    </row>
    <row r="14" spans="1:4" ht="18" customHeight="1">
      <c r="A14" s="91" t="s">
        <v>139</v>
      </c>
      <c r="B14" s="85"/>
      <c r="C14" s="85"/>
      <c r="D14" s="88"/>
    </row>
    <row r="15" spans="1:4" ht="18" customHeight="1">
      <c r="A15" s="91" t="s">
        <v>138</v>
      </c>
      <c r="B15" s="85">
        <v>0</v>
      </c>
      <c r="C15" s="85">
        <v>11092000</v>
      </c>
      <c r="D15" s="92">
        <f>B15-C15</f>
        <v>-11092000</v>
      </c>
    </row>
    <row r="16" spans="1:4" ht="18" customHeight="1">
      <c r="A16" s="93" t="s">
        <v>65</v>
      </c>
      <c r="B16" s="81">
        <f>SUM(B15)</f>
        <v>0</v>
      </c>
      <c r="C16" s="81">
        <f>SUM(C15)</f>
        <v>11092000</v>
      </c>
      <c r="D16" s="80">
        <f>B16-C16</f>
        <v>-11092000</v>
      </c>
    </row>
    <row r="17" spans="1:6" ht="18" customHeight="1">
      <c r="A17" s="91" t="s">
        <v>137</v>
      </c>
      <c r="B17" s="85"/>
      <c r="C17" s="85"/>
      <c r="D17" s="88"/>
    </row>
    <row r="18" spans="1:6" ht="18" customHeight="1">
      <c r="A18" s="91" t="s">
        <v>136</v>
      </c>
      <c r="B18" s="85">
        <v>1696556</v>
      </c>
      <c r="C18" s="85">
        <v>96824</v>
      </c>
      <c r="D18" s="88">
        <f>B18-C18</f>
        <v>1599732</v>
      </c>
    </row>
    <row r="19" spans="1:6" ht="18" customHeight="1">
      <c r="A19" s="91" t="s">
        <v>135</v>
      </c>
      <c r="B19" s="85">
        <v>222528</v>
      </c>
      <c r="C19" s="85">
        <v>301067</v>
      </c>
      <c r="D19" s="88">
        <f>B19-C19</f>
        <v>-78539</v>
      </c>
    </row>
    <row r="20" spans="1:6" ht="18" customHeight="1">
      <c r="A20" s="91" t="s">
        <v>134</v>
      </c>
      <c r="B20" s="81">
        <f>SUM(B18:B19)</f>
        <v>1919084</v>
      </c>
      <c r="C20" s="81">
        <f>SUM(C18:C19)</f>
        <v>397891</v>
      </c>
      <c r="D20" s="80">
        <f>SUM(D18:D19)</f>
        <v>1521193</v>
      </c>
    </row>
    <row r="21" spans="1:6" ht="18" customHeight="1">
      <c r="A21" s="91" t="s">
        <v>133</v>
      </c>
      <c r="B21" s="81">
        <f>B16+B20</f>
        <v>1919084</v>
      </c>
      <c r="C21" s="81">
        <f>C16+C20</f>
        <v>11489891</v>
      </c>
      <c r="D21" s="80">
        <f>B21-C21</f>
        <v>-9570807</v>
      </c>
    </row>
    <row r="22" spans="1:6" ht="18" customHeight="1" thickBot="1">
      <c r="A22" s="91" t="s">
        <v>132</v>
      </c>
      <c r="B22" s="79">
        <f>B12+B21</f>
        <v>82058333</v>
      </c>
      <c r="C22" s="79">
        <f>C12+C21</f>
        <v>87783197</v>
      </c>
      <c r="D22" s="78">
        <f>B22-C22</f>
        <v>-5724864</v>
      </c>
    </row>
    <row r="23" spans="1:6" ht="18" customHeight="1" thickTop="1">
      <c r="A23" s="91"/>
      <c r="B23" s="85"/>
      <c r="C23" s="85"/>
      <c r="D23" s="88"/>
    </row>
    <row r="24" spans="1:6" ht="18" customHeight="1">
      <c r="A24" s="25" t="s">
        <v>131</v>
      </c>
      <c r="B24" s="85"/>
      <c r="C24" s="85"/>
      <c r="D24" s="88"/>
    </row>
    <row r="25" spans="1:6" ht="18" customHeight="1">
      <c r="A25" s="25" t="s">
        <v>130</v>
      </c>
      <c r="B25" s="85"/>
      <c r="C25" s="85"/>
      <c r="D25" s="88"/>
    </row>
    <row r="26" spans="1:6" ht="18" customHeight="1">
      <c r="A26" s="91" t="s">
        <v>129</v>
      </c>
      <c r="B26" s="90">
        <v>5721959</v>
      </c>
      <c r="C26" s="90">
        <v>4790781</v>
      </c>
      <c r="D26" s="88">
        <f>B26-C26</f>
        <v>931178</v>
      </c>
    </row>
    <row r="27" spans="1:6" ht="18" customHeight="1">
      <c r="A27" s="91" t="s">
        <v>201</v>
      </c>
      <c r="B27" s="157">
        <v>3276720</v>
      </c>
      <c r="C27" s="157">
        <v>0</v>
      </c>
      <c r="D27" s="88">
        <f>B27-C27</f>
        <v>3276720</v>
      </c>
    </row>
    <row r="28" spans="1:6" ht="18" customHeight="1">
      <c r="A28" s="25" t="s">
        <v>128</v>
      </c>
      <c r="B28" s="85">
        <v>153650</v>
      </c>
      <c r="C28" s="85">
        <v>117723</v>
      </c>
      <c r="D28" s="88">
        <f>B28-C28</f>
        <v>35927</v>
      </c>
    </row>
    <row r="29" spans="1:6" ht="18" customHeight="1">
      <c r="A29" s="25" t="s">
        <v>127</v>
      </c>
      <c r="B29" s="85">
        <v>90000</v>
      </c>
      <c r="C29" s="85">
        <v>355000</v>
      </c>
      <c r="D29" s="88">
        <f>B29-C29</f>
        <v>-265000</v>
      </c>
    </row>
    <row r="30" spans="1:6" ht="18" customHeight="1">
      <c r="A30" s="25" t="s">
        <v>126</v>
      </c>
      <c r="B30" s="89">
        <f>SUM(B26:B29)</f>
        <v>9242329</v>
      </c>
      <c r="C30" s="89">
        <f>SUM(C26:C29)</f>
        <v>5263504</v>
      </c>
      <c r="D30" s="80">
        <f>SUM(D26:D29)</f>
        <v>3978825</v>
      </c>
    </row>
    <row r="31" spans="1:6" ht="18" customHeight="1">
      <c r="A31" s="25" t="s">
        <v>125</v>
      </c>
      <c r="B31" s="85"/>
      <c r="C31" s="85"/>
      <c r="D31" s="88"/>
      <c r="F31" t="s">
        <v>67</v>
      </c>
    </row>
    <row r="32" spans="1:6" ht="18" customHeight="1">
      <c r="A32" s="25" t="s">
        <v>124</v>
      </c>
      <c r="B32" s="85">
        <v>0</v>
      </c>
      <c r="C32" s="85">
        <v>11092000</v>
      </c>
      <c r="D32" s="88">
        <f>B32-C32</f>
        <v>-11092000</v>
      </c>
    </row>
    <row r="33" spans="1:7" ht="18" customHeight="1">
      <c r="A33" s="25" t="s">
        <v>123</v>
      </c>
      <c r="B33" s="81">
        <f>SUM(B32:B32)</f>
        <v>0</v>
      </c>
      <c r="C33" s="81">
        <f>SUM(C32:C32)</f>
        <v>11092000</v>
      </c>
      <c r="D33" s="80">
        <f>B33-C33</f>
        <v>-11092000</v>
      </c>
    </row>
    <row r="34" spans="1:7" ht="18" customHeight="1">
      <c r="A34" s="25" t="s">
        <v>122</v>
      </c>
      <c r="B34" s="81">
        <f>B30+B33</f>
        <v>9242329</v>
      </c>
      <c r="C34" s="81">
        <f>C30+C33</f>
        <v>16355504</v>
      </c>
      <c r="D34" s="80">
        <f>B34-C34</f>
        <v>-7113175</v>
      </c>
    </row>
    <row r="35" spans="1:7" ht="18" customHeight="1">
      <c r="A35" s="25"/>
      <c r="B35" s="85"/>
      <c r="C35" s="85"/>
      <c r="D35" s="88"/>
    </row>
    <row r="36" spans="1:7" ht="18" customHeight="1">
      <c r="A36" s="25" t="s">
        <v>121</v>
      </c>
      <c r="B36" s="85"/>
      <c r="C36" s="85"/>
      <c r="D36" s="88"/>
    </row>
    <row r="37" spans="1:7" ht="18" customHeight="1">
      <c r="A37" s="25" t="s">
        <v>120</v>
      </c>
      <c r="B37" s="85"/>
      <c r="C37" s="85"/>
      <c r="D37" s="88"/>
    </row>
    <row r="38" spans="1:7" ht="18" customHeight="1">
      <c r="A38" s="87" t="s">
        <v>119</v>
      </c>
      <c r="B38" s="85">
        <v>0</v>
      </c>
      <c r="C38" s="85">
        <v>0</v>
      </c>
      <c r="D38" s="86" t="s">
        <v>118</v>
      </c>
    </row>
    <row r="39" spans="1:7" ht="18" customHeight="1">
      <c r="A39" s="83" t="s">
        <v>116</v>
      </c>
      <c r="B39" s="160" t="s">
        <v>196</v>
      </c>
      <c r="C39" s="160" t="s">
        <v>196</v>
      </c>
      <c r="D39" s="160" t="s">
        <v>196</v>
      </c>
      <c r="F39" s="163" t="s">
        <v>198</v>
      </c>
    </row>
    <row r="40" spans="1:7" ht="18" customHeight="1">
      <c r="A40" s="25" t="s">
        <v>117</v>
      </c>
      <c r="B40" s="85">
        <f>B22-B34</f>
        <v>72816004</v>
      </c>
      <c r="C40" s="85">
        <f>C22-C34</f>
        <v>71427693</v>
      </c>
      <c r="D40" s="84">
        <f>B40-C40</f>
        <v>1388311</v>
      </c>
    </row>
    <row r="41" spans="1:7" ht="18" customHeight="1">
      <c r="A41" s="83" t="s">
        <v>116</v>
      </c>
      <c r="B41" s="160" t="s">
        <v>196</v>
      </c>
      <c r="C41" s="82">
        <v>-11092000</v>
      </c>
      <c r="D41" s="162" t="s">
        <v>197</v>
      </c>
      <c r="E41" s="159"/>
      <c r="F41" s="161"/>
    </row>
    <row r="42" spans="1:7" ht="18" customHeight="1">
      <c r="A42" s="41" t="s">
        <v>115</v>
      </c>
      <c r="B42" s="81">
        <f>B40</f>
        <v>72816004</v>
      </c>
      <c r="C42" s="81">
        <f>C40</f>
        <v>71427693</v>
      </c>
      <c r="D42" s="80">
        <f>B42-C42</f>
        <v>1388311</v>
      </c>
    </row>
    <row r="43" spans="1:7" ht="18" customHeight="1" thickBot="1">
      <c r="A43" s="34" t="s">
        <v>114</v>
      </c>
      <c r="B43" s="79">
        <f>B34+B40</f>
        <v>82058333</v>
      </c>
      <c r="C43" s="79">
        <f>C34+C40</f>
        <v>87783197</v>
      </c>
      <c r="D43" s="78">
        <f>B43-C43</f>
        <v>-5724864</v>
      </c>
    </row>
    <row r="44" spans="1:7" ht="15" thickTop="1">
      <c r="A44" s="23"/>
      <c r="B44" s="26"/>
      <c r="C44" s="26"/>
      <c r="D44" s="77"/>
    </row>
    <row r="45" spans="1:7" ht="14.25">
      <c r="A45" s="23"/>
      <c r="B45" s="26"/>
      <c r="C45" s="26"/>
      <c r="D45" s="77"/>
    </row>
    <row r="46" spans="1:7">
      <c r="A46" s="23"/>
      <c r="B46" s="23"/>
      <c r="C46" s="23"/>
      <c r="D46" s="76"/>
    </row>
    <row r="47" spans="1:7">
      <c r="A47" s="24"/>
      <c r="B47" s="23"/>
      <c r="C47" s="23"/>
      <c r="D47" s="76"/>
      <c r="G47" s="158"/>
    </row>
    <row r="48" spans="1:7">
      <c r="A48" s="24"/>
      <c r="B48" s="23"/>
      <c r="C48" s="23"/>
      <c r="D48" s="76"/>
    </row>
    <row r="49" spans="1:4">
      <c r="A49" s="24"/>
      <c r="B49" s="23"/>
      <c r="C49" s="23"/>
      <c r="D49" s="76"/>
    </row>
    <row r="50" spans="1:4">
      <c r="A50" s="24"/>
      <c r="B50" s="23"/>
      <c r="C50" s="23"/>
    </row>
  </sheetData>
  <phoneticPr fontId="3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24" zoomScaleNormal="100" workbookViewId="0">
      <selection activeCell="C38" sqref="C38"/>
    </sheetView>
  </sheetViews>
  <sheetFormatPr defaultRowHeight="13.5"/>
  <cols>
    <col min="1" max="1" width="21.625" style="5" customWidth="1"/>
    <col min="2" max="5" width="15.625" style="5" customWidth="1"/>
    <col min="7" max="7" width="21.625" style="5" customWidth="1"/>
    <col min="8" max="12" width="12.625" style="5" customWidth="1"/>
    <col min="13" max="13" width="12.625" customWidth="1"/>
    <col min="257" max="257" width="21.5" customWidth="1"/>
    <col min="258" max="261" width="15.625" customWidth="1"/>
    <col min="513" max="513" width="21.5" customWidth="1"/>
    <col min="514" max="517" width="15.625" customWidth="1"/>
    <col min="769" max="769" width="21.5" customWidth="1"/>
    <col min="770" max="773" width="15.625" customWidth="1"/>
    <col min="1025" max="1025" width="21.5" customWidth="1"/>
    <col min="1026" max="1029" width="15.625" customWidth="1"/>
    <col min="1281" max="1281" width="21.5" customWidth="1"/>
    <col min="1282" max="1285" width="15.625" customWidth="1"/>
    <col min="1537" max="1537" width="21.5" customWidth="1"/>
    <col min="1538" max="1541" width="15.625" customWidth="1"/>
    <col min="1793" max="1793" width="21.5" customWidth="1"/>
    <col min="1794" max="1797" width="15.625" customWidth="1"/>
    <col min="2049" max="2049" width="21.5" customWidth="1"/>
    <col min="2050" max="2053" width="15.625" customWidth="1"/>
    <col min="2305" max="2305" width="21.5" customWidth="1"/>
    <col min="2306" max="2309" width="15.625" customWidth="1"/>
    <col min="2561" max="2561" width="21.5" customWidth="1"/>
    <col min="2562" max="2565" width="15.625" customWidth="1"/>
    <col min="2817" max="2817" width="21.5" customWidth="1"/>
    <col min="2818" max="2821" width="15.625" customWidth="1"/>
    <col min="3073" max="3073" width="21.5" customWidth="1"/>
    <col min="3074" max="3077" width="15.625" customWidth="1"/>
    <col min="3329" max="3329" width="21.5" customWidth="1"/>
    <col min="3330" max="3333" width="15.625" customWidth="1"/>
    <col min="3585" max="3585" width="21.5" customWidth="1"/>
    <col min="3586" max="3589" width="15.625" customWidth="1"/>
    <col min="3841" max="3841" width="21.5" customWidth="1"/>
    <col min="3842" max="3845" width="15.625" customWidth="1"/>
    <col min="4097" max="4097" width="21.5" customWidth="1"/>
    <col min="4098" max="4101" width="15.625" customWidth="1"/>
    <col min="4353" max="4353" width="21.5" customWidth="1"/>
    <col min="4354" max="4357" width="15.625" customWidth="1"/>
    <col min="4609" max="4609" width="21.5" customWidth="1"/>
    <col min="4610" max="4613" width="15.625" customWidth="1"/>
    <col min="4865" max="4865" width="21.5" customWidth="1"/>
    <col min="4866" max="4869" width="15.625" customWidth="1"/>
    <col min="5121" max="5121" width="21.5" customWidth="1"/>
    <col min="5122" max="5125" width="15.625" customWidth="1"/>
    <col min="5377" max="5377" width="21.5" customWidth="1"/>
    <col min="5378" max="5381" width="15.625" customWidth="1"/>
    <col min="5633" max="5633" width="21.5" customWidth="1"/>
    <col min="5634" max="5637" width="15.625" customWidth="1"/>
    <col min="5889" max="5889" width="21.5" customWidth="1"/>
    <col min="5890" max="5893" width="15.625" customWidth="1"/>
    <col min="6145" max="6145" width="21.5" customWidth="1"/>
    <col min="6146" max="6149" width="15.625" customWidth="1"/>
    <col min="6401" max="6401" width="21.5" customWidth="1"/>
    <col min="6402" max="6405" width="15.625" customWidth="1"/>
    <col min="6657" max="6657" width="21.5" customWidth="1"/>
    <col min="6658" max="6661" width="15.625" customWidth="1"/>
    <col min="6913" max="6913" width="21.5" customWidth="1"/>
    <col min="6914" max="6917" width="15.625" customWidth="1"/>
    <col min="7169" max="7169" width="21.5" customWidth="1"/>
    <col min="7170" max="7173" width="15.625" customWidth="1"/>
    <col min="7425" max="7425" width="21.5" customWidth="1"/>
    <col min="7426" max="7429" width="15.625" customWidth="1"/>
    <col min="7681" max="7681" width="21.5" customWidth="1"/>
    <col min="7682" max="7685" width="15.625" customWidth="1"/>
    <col min="7937" max="7937" width="21.5" customWidth="1"/>
    <col min="7938" max="7941" width="15.625" customWidth="1"/>
    <col min="8193" max="8193" width="21.5" customWidth="1"/>
    <col min="8194" max="8197" width="15.625" customWidth="1"/>
    <col min="8449" max="8449" width="21.5" customWidth="1"/>
    <col min="8450" max="8453" width="15.625" customWidth="1"/>
    <col min="8705" max="8705" width="21.5" customWidth="1"/>
    <col min="8706" max="8709" width="15.625" customWidth="1"/>
    <col min="8961" max="8961" width="21.5" customWidth="1"/>
    <col min="8962" max="8965" width="15.625" customWidth="1"/>
    <col min="9217" max="9217" width="21.5" customWidth="1"/>
    <col min="9218" max="9221" width="15.625" customWidth="1"/>
    <col min="9473" max="9473" width="21.5" customWidth="1"/>
    <col min="9474" max="9477" width="15.625" customWidth="1"/>
    <col min="9729" max="9729" width="21.5" customWidth="1"/>
    <col min="9730" max="9733" width="15.625" customWidth="1"/>
    <col min="9985" max="9985" width="21.5" customWidth="1"/>
    <col min="9986" max="9989" width="15.625" customWidth="1"/>
    <col min="10241" max="10241" width="21.5" customWidth="1"/>
    <col min="10242" max="10245" width="15.625" customWidth="1"/>
    <col min="10497" max="10497" width="21.5" customWidth="1"/>
    <col min="10498" max="10501" width="15.625" customWidth="1"/>
    <col min="10753" max="10753" width="21.5" customWidth="1"/>
    <col min="10754" max="10757" width="15.625" customWidth="1"/>
    <col min="11009" max="11009" width="21.5" customWidth="1"/>
    <col min="11010" max="11013" width="15.625" customWidth="1"/>
    <col min="11265" max="11265" width="21.5" customWidth="1"/>
    <col min="11266" max="11269" width="15.625" customWidth="1"/>
    <col min="11521" max="11521" width="21.5" customWidth="1"/>
    <col min="11522" max="11525" width="15.625" customWidth="1"/>
    <col min="11777" max="11777" width="21.5" customWidth="1"/>
    <col min="11778" max="11781" width="15.625" customWidth="1"/>
    <col min="12033" max="12033" width="21.5" customWidth="1"/>
    <col min="12034" max="12037" width="15.625" customWidth="1"/>
    <col min="12289" max="12289" width="21.5" customWidth="1"/>
    <col min="12290" max="12293" width="15.625" customWidth="1"/>
    <col min="12545" max="12545" width="21.5" customWidth="1"/>
    <col min="12546" max="12549" width="15.625" customWidth="1"/>
    <col min="12801" max="12801" width="21.5" customWidth="1"/>
    <col min="12802" max="12805" width="15.625" customWidth="1"/>
    <col min="13057" max="13057" width="21.5" customWidth="1"/>
    <col min="13058" max="13061" width="15.625" customWidth="1"/>
    <col min="13313" max="13313" width="21.5" customWidth="1"/>
    <col min="13314" max="13317" width="15.625" customWidth="1"/>
    <col min="13569" max="13569" width="21.5" customWidth="1"/>
    <col min="13570" max="13573" width="15.625" customWidth="1"/>
    <col min="13825" max="13825" width="21.5" customWidth="1"/>
    <col min="13826" max="13829" width="15.625" customWidth="1"/>
    <col min="14081" max="14081" width="21.5" customWidth="1"/>
    <col min="14082" max="14085" width="15.625" customWidth="1"/>
    <col min="14337" max="14337" width="21.5" customWidth="1"/>
    <col min="14338" max="14341" width="15.625" customWidth="1"/>
    <col min="14593" max="14593" width="21.5" customWidth="1"/>
    <col min="14594" max="14597" width="15.625" customWidth="1"/>
    <col min="14849" max="14849" width="21.5" customWidth="1"/>
    <col min="14850" max="14853" width="15.625" customWidth="1"/>
    <col min="15105" max="15105" width="21.5" customWidth="1"/>
    <col min="15106" max="15109" width="15.625" customWidth="1"/>
    <col min="15361" max="15361" width="21.5" customWidth="1"/>
    <col min="15362" max="15365" width="15.625" customWidth="1"/>
    <col min="15617" max="15617" width="21.5" customWidth="1"/>
    <col min="15618" max="15621" width="15.625" customWidth="1"/>
    <col min="15873" max="15873" width="21.5" customWidth="1"/>
    <col min="15874" max="15877" width="15.625" customWidth="1"/>
    <col min="16129" max="16129" width="21.5" customWidth="1"/>
    <col min="16130" max="16133" width="15.625" customWidth="1"/>
  </cols>
  <sheetData>
    <row r="1" spans="1:12" ht="18" customHeight="1">
      <c r="B1" s="27" t="s">
        <v>68</v>
      </c>
    </row>
    <row r="2" spans="1:12" ht="17.100000000000001" customHeight="1">
      <c r="A2" s="5" t="s">
        <v>187</v>
      </c>
    </row>
    <row r="3" spans="1:12" ht="17.100000000000001" customHeight="1">
      <c r="A3" s="5" t="s">
        <v>69</v>
      </c>
    </row>
    <row r="4" spans="1:12" ht="17.100000000000001" customHeight="1">
      <c r="A4" s="175" t="s">
        <v>108</v>
      </c>
      <c r="B4" s="175"/>
      <c r="C4" s="175"/>
      <c r="D4" s="175"/>
      <c r="E4" s="175"/>
    </row>
    <row r="5" spans="1:12" ht="8.25" customHeight="1">
      <c r="A5" s="175"/>
      <c r="B5" s="175"/>
      <c r="C5" s="175"/>
      <c r="D5" s="175"/>
      <c r="E5" s="175"/>
    </row>
    <row r="6" spans="1:12" ht="17.100000000000001" customHeight="1">
      <c r="A6" s="5" t="s">
        <v>70</v>
      </c>
    </row>
    <row r="7" spans="1:12" ht="17.100000000000001" customHeight="1">
      <c r="A7" s="5" t="s">
        <v>71</v>
      </c>
    </row>
    <row r="8" spans="1:12" ht="17.100000000000001" customHeight="1">
      <c r="B8" s="5" t="s">
        <v>72</v>
      </c>
    </row>
    <row r="9" spans="1:12" ht="17.100000000000001" customHeight="1">
      <c r="A9" s="5" t="s">
        <v>73</v>
      </c>
    </row>
    <row r="10" spans="1:12" ht="17.100000000000001" customHeight="1">
      <c r="B10" s="5" t="s">
        <v>74</v>
      </c>
    </row>
    <row r="11" spans="1:12" ht="9" customHeight="1"/>
    <row r="12" spans="1:12" s="36" customFormat="1" ht="17.100000000000001" customHeight="1">
      <c r="A12" s="36" t="s">
        <v>75</v>
      </c>
    </row>
    <row r="13" spans="1:12" s="37" customFormat="1" ht="17.100000000000001" customHeight="1">
      <c r="A13" s="36" t="s">
        <v>76</v>
      </c>
      <c r="B13" s="36"/>
      <c r="C13" s="36"/>
      <c r="D13" s="36"/>
      <c r="E13" s="72" t="s">
        <v>111</v>
      </c>
      <c r="G13" s="36"/>
      <c r="H13" s="36"/>
      <c r="I13" s="36"/>
      <c r="J13" s="36"/>
      <c r="K13" s="36"/>
      <c r="L13" s="36"/>
    </row>
    <row r="14" spans="1:12" ht="17.100000000000001" customHeight="1">
      <c r="A14" s="30" t="s">
        <v>77</v>
      </c>
      <c r="B14" s="30" t="s">
        <v>78</v>
      </c>
      <c r="C14" s="30" t="s">
        <v>79</v>
      </c>
      <c r="D14" s="30" t="s">
        <v>80</v>
      </c>
      <c r="E14" s="35" t="s">
        <v>81</v>
      </c>
    </row>
    <row r="15" spans="1:12" ht="17.100000000000001" customHeight="1">
      <c r="A15" s="25" t="s">
        <v>82</v>
      </c>
      <c r="B15" s="25"/>
      <c r="C15" s="25"/>
      <c r="D15" s="25"/>
      <c r="E15" s="47"/>
    </row>
    <row r="16" spans="1:12" ht="17.100000000000001" customHeight="1">
      <c r="A16" s="48" t="s">
        <v>83</v>
      </c>
      <c r="B16" s="128">
        <v>11092000</v>
      </c>
      <c r="C16" s="133">
        <v>27000</v>
      </c>
      <c r="D16" s="128">
        <v>11119000</v>
      </c>
      <c r="E16" s="134">
        <f>B16+C16-D16</f>
        <v>0</v>
      </c>
    </row>
    <row r="17" spans="1:12" ht="17.100000000000001" customHeight="1" thickBot="1">
      <c r="A17" s="34" t="s">
        <v>66</v>
      </c>
      <c r="B17" s="135">
        <f>B16</f>
        <v>11092000</v>
      </c>
      <c r="C17" s="130">
        <f>SUM(C16)</f>
        <v>27000</v>
      </c>
      <c r="D17" s="129">
        <f>D16</f>
        <v>11119000</v>
      </c>
      <c r="E17" s="136">
        <f>B17+C17-D17</f>
        <v>0</v>
      </c>
    </row>
    <row r="18" spans="1:12" ht="17.100000000000001" customHeight="1" thickTop="1">
      <c r="B18" s="28" t="s">
        <v>98</v>
      </c>
      <c r="C18" s="28" t="s">
        <v>84</v>
      </c>
    </row>
    <row r="19" spans="1:12" s="40" customFormat="1" ht="17.100000000000001" customHeight="1">
      <c r="A19" s="38" t="s">
        <v>109</v>
      </c>
      <c r="B19" s="38"/>
      <c r="C19" s="39" t="s">
        <v>85</v>
      </c>
      <c r="D19" s="38"/>
      <c r="E19" s="38"/>
      <c r="G19" s="38"/>
      <c r="H19" s="38"/>
      <c r="I19" s="38"/>
      <c r="J19" s="38"/>
      <c r="K19" s="38"/>
      <c r="L19" s="38"/>
    </row>
    <row r="20" spans="1:12" s="40" customFormat="1" ht="17.100000000000001" customHeight="1">
      <c r="A20" s="38" t="s">
        <v>86</v>
      </c>
      <c r="B20" s="38"/>
      <c r="C20" s="38"/>
      <c r="D20" s="38"/>
      <c r="E20" s="73" t="s">
        <v>111</v>
      </c>
      <c r="G20" s="38"/>
      <c r="H20" s="38"/>
      <c r="I20" s="38"/>
      <c r="J20" s="38"/>
      <c r="K20" s="38"/>
      <c r="L20" s="38"/>
    </row>
    <row r="21" spans="1:12" ht="27.75" customHeight="1">
      <c r="A21" s="30" t="s">
        <v>77</v>
      </c>
      <c r="B21" s="30" t="s">
        <v>81</v>
      </c>
      <c r="C21" s="31" t="s">
        <v>87</v>
      </c>
      <c r="D21" s="32" t="s">
        <v>88</v>
      </c>
      <c r="E21" s="33" t="s">
        <v>89</v>
      </c>
    </row>
    <row r="22" spans="1:12" ht="17.100000000000001" customHeight="1">
      <c r="A22" s="41" t="s">
        <v>82</v>
      </c>
      <c r="B22" s="43"/>
      <c r="C22" s="44"/>
      <c r="D22" s="45"/>
      <c r="E22" s="46"/>
    </row>
    <row r="23" spans="1:12" ht="17.100000000000001" customHeight="1">
      <c r="A23" s="42" t="s">
        <v>83</v>
      </c>
      <c r="B23" s="85">
        <v>0</v>
      </c>
      <c r="C23" s="43" t="s">
        <v>182</v>
      </c>
      <c r="D23" s="85">
        <v>0</v>
      </c>
      <c r="E23" s="152">
        <v>0</v>
      </c>
    </row>
    <row r="24" spans="1:12" ht="17.100000000000001" customHeight="1" thickBot="1">
      <c r="A24" s="34" t="s">
        <v>66</v>
      </c>
      <c r="B24" s="131">
        <f>SUM(B23:B23)</f>
        <v>0</v>
      </c>
      <c r="C24" s="132" t="s">
        <v>182</v>
      </c>
      <c r="D24" s="79">
        <v>0</v>
      </c>
      <c r="E24" s="153">
        <v>0</v>
      </c>
    </row>
    <row r="25" spans="1:12" ht="17.100000000000001" customHeight="1" thickTop="1"/>
    <row r="26" spans="1:12" s="37" customFormat="1" ht="17.100000000000001" customHeight="1">
      <c r="A26" s="36" t="s">
        <v>90</v>
      </c>
      <c r="B26" s="36"/>
      <c r="C26" s="36"/>
      <c r="D26" s="36"/>
      <c r="E26" s="36"/>
      <c r="G26" s="36"/>
      <c r="H26" s="36"/>
      <c r="I26" s="36"/>
      <c r="J26" s="36"/>
      <c r="K26" s="36"/>
      <c r="L26" s="36"/>
    </row>
    <row r="27" spans="1:12" s="37" customFormat="1" ht="17.100000000000001" customHeight="1">
      <c r="A27" s="36" t="s">
        <v>91</v>
      </c>
      <c r="B27" s="36"/>
      <c r="C27" s="36"/>
      <c r="D27" s="36"/>
      <c r="E27" s="36"/>
      <c r="G27" s="36"/>
      <c r="H27" s="36"/>
      <c r="I27" s="36"/>
      <c r="J27" s="36"/>
      <c r="K27" s="36"/>
      <c r="L27" s="36"/>
    </row>
    <row r="28" spans="1:12" s="37" customFormat="1" ht="17.100000000000001" customHeight="1">
      <c r="A28" s="36"/>
      <c r="B28" s="36"/>
      <c r="C28" s="36"/>
      <c r="D28" s="72" t="s">
        <v>111</v>
      </c>
      <c r="E28" s="36"/>
      <c r="G28" s="36"/>
      <c r="H28" s="36"/>
      <c r="I28" s="36"/>
      <c r="J28" s="36"/>
      <c r="K28" s="36"/>
      <c r="L28" s="36"/>
    </row>
    <row r="29" spans="1:12" ht="17.100000000000001" customHeight="1">
      <c r="A29" s="30" t="s">
        <v>77</v>
      </c>
      <c r="B29" s="35" t="s">
        <v>92</v>
      </c>
      <c r="C29" s="99" t="s">
        <v>93</v>
      </c>
      <c r="D29" s="35" t="s">
        <v>81</v>
      </c>
      <c r="E29" s="23"/>
    </row>
    <row r="30" spans="1:12" ht="17.100000000000001" customHeight="1">
      <c r="A30" s="25" t="s">
        <v>94</v>
      </c>
      <c r="B30" s="133">
        <v>145000</v>
      </c>
      <c r="C30" s="156">
        <v>144999</v>
      </c>
      <c r="D30" s="154">
        <f>B30-C30</f>
        <v>1</v>
      </c>
      <c r="E30" s="23"/>
    </row>
    <row r="31" spans="1:12" ht="17.100000000000001" customHeight="1">
      <c r="A31" s="25" t="s">
        <v>183</v>
      </c>
      <c r="B31" s="133">
        <v>376268</v>
      </c>
      <c r="C31" s="133">
        <v>376267</v>
      </c>
      <c r="D31" s="154">
        <v>1</v>
      </c>
      <c r="E31" s="23"/>
    </row>
    <row r="32" spans="1:12" ht="17.100000000000001" customHeight="1">
      <c r="A32" s="25" t="s">
        <v>184</v>
      </c>
      <c r="B32" s="133">
        <v>232365</v>
      </c>
      <c r="C32" s="133">
        <v>164588</v>
      </c>
      <c r="D32" s="154">
        <f>B32-C32</f>
        <v>67777</v>
      </c>
      <c r="E32" s="70"/>
    </row>
    <row r="33" spans="1:13" ht="17.100000000000001" customHeight="1">
      <c r="A33" s="25" t="s">
        <v>106</v>
      </c>
      <c r="B33" s="133">
        <v>392695</v>
      </c>
      <c r="C33" s="133">
        <v>170167</v>
      </c>
      <c r="D33" s="154">
        <f>B33-C33</f>
        <v>222528</v>
      </c>
      <c r="E33" s="70"/>
    </row>
    <row r="34" spans="1:13" ht="17.100000000000001" customHeight="1">
      <c r="A34" s="25" t="s">
        <v>185</v>
      </c>
      <c r="B34" s="133">
        <v>238140</v>
      </c>
      <c r="C34" s="133">
        <v>24806</v>
      </c>
      <c r="D34" s="154">
        <f t="shared" ref="D34:D35" si="0">B34-C34</f>
        <v>213334</v>
      </c>
      <c r="E34" s="23"/>
    </row>
    <row r="35" spans="1:13" ht="17.100000000000001" customHeight="1">
      <c r="A35" s="155" t="s">
        <v>186</v>
      </c>
      <c r="B35" s="134">
        <v>1544400</v>
      </c>
      <c r="C35" s="134">
        <v>128957</v>
      </c>
      <c r="D35" s="154">
        <f t="shared" si="0"/>
        <v>1415443</v>
      </c>
      <c r="E35" s="23"/>
    </row>
    <row r="36" spans="1:13" ht="17.100000000000001" customHeight="1" thickBot="1">
      <c r="A36" s="71" t="s">
        <v>66</v>
      </c>
      <c r="B36" s="129">
        <f>SUM(B30:B35)</f>
        <v>2928868</v>
      </c>
      <c r="C36" s="130">
        <f>SUM(C30:C35)</f>
        <v>1009784</v>
      </c>
      <c r="D36" s="130">
        <f>SUM(D30:D35)</f>
        <v>1919084</v>
      </c>
    </row>
    <row r="37" spans="1:13" ht="17.25" customHeight="1" thickTop="1">
      <c r="D37" s="5" t="s">
        <v>105</v>
      </c>
      <c r="M37" s="24"/>
    </row>
    <row r="38" spans="1:13" ht="18" customHeight="1">
      <c r="D38" s="28" t="s">
        <v>107</v>
      </c>
      <c r="M38" s="24"/>
    </row>
    <row r="39" spans="1:13" ht="18.75" customHeight="1">
      <c r="M39" s="24"/>
    </row>
    <row r="40" spans="1:13" ht="18" customHeight="1">
      <c r="M40" s="24"/>
    </row>
    <row r="41" spans="1:13" ht="18" customHeight="1">
      <c r="A41"/>
      <c r="B41"/>
      <c r="C41"/>
      <c r="D41"/>
      <c r="E41"/>
    </row>
    <row r="47" spans="1:13" ht="18" customHeight="1">
      <c r="G47" s="49"/>
      <c r="H47" s="50"/>
      <c r="I47" s="50"/>
      <c r="J47" s="50"/>
      <c r="K47" s="50"/>
      <c r="L47" s="50"/>
    </row>
    <row r="48" spans="1:13" ht="26.25" customHeight="1">
      <c r="G48" s="173"/>
      <c r="H48" s="173"/>
      <c r="I48" s="173"/>
      <c r="J48" s="173"/>
      <c r="K48" s="174"/>
      <c r="L48" s="173"/>
    </row>
    <row r="49" spans="7:12" ht="24" customHeight="1">
      <c r="G49" s="174"/>
      <c r="H49" s="174"/>
      <c r="I49" s="174"/>
      <c r="J49" s="51"/>
      <c r="K49" s="51"/>
      <c r="L49" s="174"/>
    </row>
    <row r="50" spans="7:12" ht="20.25" customHeight="1">
      <c r="G50" s="49"/>
      <c r="H50" s="52"/>
      <c r="I50" s="49"/>
      <c r="J50" s="49"/>
      <c r="K50" s="49"/>
      <c r="L50" s="49"/>
    </row>
    <row r="51" spans="7:12" ht="20.25" customHeight="1">
      <c r="G51" s="49"/>
      <c r="H51" s="52"/>
      <c r="I51" s="52"/>
      <c r="J51" s="53"/>
      <c r="K51" s="49"/>
      <c r="L51" s="53"/>
    </row>
  </sheetData>
  <mergeCells count="7">
    <mergeCell ref="L48:L49"/>
    <mergeCell ref="J48:K48"/>
    <mergeCell ref="A4:E4"/>
    <mergeCell ref="A5:E5"/>
    <mergeCell ref="G48:G49"/>
    <mergeCell ref="H48:H49"/>
    <mergeCell ref="I48:I49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topLeftCell="A4" zoomScaleNormal="100" workbookViewId="0">
      <selection activeCell="L7" sqref="L7"/>
    </sheetView>
  </sheetViews>
  <sheetFormatPr defaultRowHeight="14.25"/>
  <cols>
    <col min="1" max="1" width="8.25" style="27" customWidth="1"/>
    <col min="2" max="6" width="9" style="27"/>
  </cols>
  <sheetData>
    <row r="3" spans="1:5">
      <c r="E3" s="27" t="s">
        <v>95</v>
      </c>
    </row>
    <row r="6" spans="1:5" ht="20.100000000000001" customHeight="1"/>
    <row r="7" spans="1:5" ht="20.100000000000001" customHeight="1">
      <c r="A7" s="29" t="s">
        <v>96</v>
      </c>
      <c r="B7" s="27" t="s">
        <v>150</v>
      </c>
    </row>
    <row r="8" spans="1:5" ht="20.100000000000001" customHeight="1">
      <c r="B8" s="27" t="s">
        <v>151</v>
      </c>
    </row>
    <row r="9" spans="1:5" ht="20.100000000000001" customHeight="1">
      <c r="B9" s="27" t="s">
        <v>152</v>
      </c>
    </row>
    <row r="10" spans="1:5" ht="20.100000000000001" customHeight="1"/>
    <row r="11" spans="1:5" ht="20.100000000000001" customHeight="1"/>
    <row r="12" spans="1:5" ht="20.100000000000001" customHeight="1">
      <c r="A12" s="29" t="s">
        <v>97</v>
      </c>
      <c r="B12" s="27" t="s">
        <v>110</v>
      </c>
    </row>
    <row r="13" spans="1:5" ht="20.100000000000001" customHeight="1">
      <c r="B13" s="27" t="s">
        <v>153</v>
      </c>
    </row>
    <row r="14" spans="1:5" ht="20.100000000000001" customHeight="1">
      <c r="B14" s="27" t="s">
        <v>154</v>
      </c>
    </row>
    <row r="15" spans="1:5" ht="20.100000000000001" customHeight="1"/>
    <row r="16" spans="1:5" ht="20.100000000000001" customHeight="1"/>
    <row r="17" ht="20.100000000000001" customHeight="1"/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正味財産増減計算書 （議案書）</vt:lpstr>
      <vt:lpstr>貸借対照表</vt:lpstr>
      <vt:lpstr>財務諸表注記</vt:lpstr>
      <vt:lpstr>附属明細書</vt:lpstr>
      <vt:lpstr>Sheet1</vt:lpstr>
      <vt:lpstr>財務諸表注記!Print_Area</vt:lpstr>
      <vt:lpstr>'正味財産増減計算書 （議案書）'!Print_Area</vt:lpstr>
      <vt:lpstr>貸借対照表!Print_Area</vt:lpstr>
      <vt:lpstr>附属明細書!Print_Area</vt:lpstr>
      <vt:lpstr>'正味財産増減計算書 （議案書）'!Print_Titles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TAKASIGE</dc:creator>
  <cp:lastModifiedBy>no17</cp:lastModifiedBy>
  <cp:lastPrinted>2015-04-20T06:44:13Z</cp:lastPrinted>
  <dcterms:created xsi:type="dcterms:W3CDTF">2012-01-31T02:43:54Z</dcterms:created>
  <dcterms:modified xsi:type="dcterms:W3CDTF">2015-04-20T06:47:15Z</dcterms:modified>
</cp:coreProperties>
</file>